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6380" windowHeight="8190" tabRatio="500"/>
  </bookViews>
  <sheets>
    <sheet name="Лист1" sheetId="1" r:id="rId1"/>
  </sheets>
  <definedNames>
    <definedName name="_xlnm.Print_Titles" localSheetId="0">Лист1!$9:$10</definedName>
    <definedName name="_xlnm.Print_Area" localSheetId="0">Лист1!$A$1:$H$147</definedName>
  </definedNames>
  <calcPr calcId="144525" iterate="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H134" i="1" l="1"/>
  <c r="H135" i="1"/>
  <c r="H136" i="1"/>
  <c r="H137" i="1"/>
  <c r="H116" i="1"/>
  <c r="H115" i="1" s="1"/>
  <c r="H117" i="1"/>
  <c r="H17" i="1" l="1"/>
  <c r="H16" i="1" s="1"/>
  <c r="H20" i="1"/>
  <c r="H19" i="1" s="1"/>
  <c r="H22" i="1"/>
  <c r="H24" i="1"/>
  <c r="H26" i="1"/>
  <c r="H27" i="1"/>
  <c r="H30" i="1"/>
  <c r="H29" i="1" s="1"/>
  <c r="H32" i="1"/>
  <c r="H33" i="1"/>
  <c r="H37" i="1"/>
  <c r="H36" i="1" s="1"/>
  <c r="H35" i="1" s="1"/>
  <c r="H34" i="1" s="1"/>
  <c r="H40" i="1"/>
  <c r="H39" i="1" s="1"/>
  <c r="H41" i="1"/>
  <c r="H43" i="1"/>
  <c r="H44" i="1"/>
  <c r="H45" i="1"/>
  <c r="H47" i="1"/>
  <c r="H48" i="1"/>
  <c r="H49" i="1"/>
  <c r="H50" i="1"/>
  <c r="H57" i="1"/>
  <c r="H59" i="1"/>
  <c r="H65" i="1"/>
  <c r="H64" i="1" s="1"/>
  <c r="H66" i="1"/>
  <c r="H69" i="1"/>
  <c r="H70" i="1"/>
  <c r="H68" i="1" s="1"/>
  <c r="H73" i="1"/>
  <c r="H74" i="1"/>
  <c r="H75" i="1"/>
  <c r="H79" i="1"/>
  <c r="H77" i="1" s="1"/>
  <c r="H86" i="1"/>
  <c r="H85" i="1" s="1"/>
  <c r="H84" i="1" s="1"/>
  <c r="H89" i="1"/>
  <c r="H88" i="1" s="1"/>
  <c r="H93" i="1"/>
  <c r="H92" i="1" s="1"/>
  <c r="H95" i="1"/>
  <c r="H96" i="1"/>
  <c r="H98" i="1"/>
  <c r="H105" i="1"/>
  <c r="H104" i="1" s="1"/>
  <c r="H106" i="1"/>
  <c r="H107" i="1"/>
  <c r="H109" i="1"/>
  <c r="H110" i="1"/>
  <c r="H111" i="1"/>
  <c r="H112" i="1"/>
  <c r="H114" i="1"/>
  <c r="H121" i="1"/>
  <c r="H120" i="1" s="1"/>
  <c r="H124" i="1"/>
  <c r="H126" i="1"/>
  <c r="H132" i="1"/>
  <c r="H131" i="1" s="1"/>
  <c r="H130" i="1" s="1"/>
  <c r="H129" i="1" s="1"/>
  <c r="H140" i="1"/>
  <c r="H139" i="1" s="1"/>
  <c r="H141" i="1"/>
  <c r="H142" i="1"/>
  <c r="H143" i="1"/>
  <c r="H145" i="1"/>
  <c r="H144" i="1" s="1"/>
  <c r="H128" i="1" l="1"/>
  <c r="H91" i="1"/>
  <c r="H78" i="1"/>
  <c r="H54" i="1"/>
  <c r="H53" i="1" s="1"/>
  <c r="H52" i="1" s="1"/>
  <c r="H55" i="1"/>
  <c r="H63" i="1"/>
  <c r="H123" i="1"/>
  <c r="H119" i="1" s="1"/>
  <c r="H103" i="1" s="1"/>
  <c r="H72" i="1"/>
  <c r="H13" i="1"/>
  <c r="H12" i="1" s="1"/>
  <c r="H15" i="1"/>
  <c r="H14" i="1" s="1"/>
  <c r="H83" i="1"/>
  <c r="H56" i="1"/>
  <c r="G143" i="1"/>
  <c r="H82" i="1" l="1"/>
  <c r="H81" i="1" s="1"/>
  <c r="H62" i="1"/>
  <c r="H61" i="1" s="1"/>
  <c r="G22" i="1"/>
  <c r="G24" i="1"/>
  <c r="H11" i="1" l="1"/>
  <c r="H147" i="1" s="1"/>
  <c r="G79" i="1"/>
  <c r="G70" i="1" l="1"/>
  <c r="G86" i="1" l="1"/>
  <c r="G89" i="1"/>
  <c r="G88" i="1" s="1"/>
  <c r="G85" i="1" l="1"/>
  <c r="G84" i="1" s="1"/>
  <c r="G83" i="1" s="1"/>
  <c r="G117" i="1" l="1"/>
  <c r="G116" i="1" s="1"/>
  <c r="G109" i="1"/>
  <c r="G107" i="1"/>
  <c r="G106" i="1" s="1"/>
  <c r="G105" i="1" s="1"/>
  <c r="G104" i="1" s="1"/>
  <c r="G114" i="1" l="1"/>
  <c r="G115" i="1"/>
  <c r="G132" i="1"/>
  <c r="G78" i="1" l="1"/>
  <c r="G101" i="1" l="1"/>
  <c r="G100" i="1" s="1"/>
  <c r="G99" i="1" l="1"/>
  <c r="G98" i="1"/>
  <c r="G145" i="1" l="1"/>
  <c r="G141" i="1"/>
  <c r="G140" i="1"/>
  <c r="G139" i="1" s="1"/>
  <c r="G137" i="1"/>
  <c r="G136" i="1"/>
  <c r="G135" i="1"/>
  <c r="G134" i="1"/>
  <c r="G131" i="1"/>
  <c r="G130" i="1" s="1"/>
  <c r="G126" i="1"/>
  <c r="G124" i="1"/>
  <c r="G121" i="1"/>
  <c r="G120" i="1" s="1"/>
  <c r="G112" i="1"/>
  <c r="G111" i="1"/>
  <c r="G110" i="1"/>
  <c r="G96" i="1"/>
  <c r="G95" i="1"/>
  <c r="G93" i="1"/>
  <c r="G92" i="1" s="1"/>
  <c r="G75" i="1"/>
  <c r="G74" i="1" s="1"/>
  <c r="G73" i="1" s="1"/>
  <c r="G72" i="1" s="1"/>
  <c r="G68" i="1"/>
  <c r="G66" i="1"/>
  <c r="G65" i="1"/>
  <c r="G64" i="1" s="1"/>
  <c r="G59" i="1"/>
  <c r="G57" i="1"/>
  <c r="G50" i="1"/>
  <c r="G49" i="1"/>
  <c r="G48" i="1"/>
  <c r="G47" i="1"/>
  <c r="G45" i="1"/>
  <c r="G44" i="1"/>
  <c r="G43" i="1"/>
  <c r="G41" i="1"/>
  <c r="G40" i="1" s="1"/>
  <c r="G39" i="1" s="1"/>
  <c r="G37" i="1"/>
  <c r="G36" i="1" s="1"/>
  <c r="G35" i="1" s="1"/>
  <c r="G34" i="1" s="1"/>
  <c r="G33" i="1"/>
  <c r="G32" i="1"/>
  <c r="G30" i="1"/>
  <c r="G29" i="1" s="1"/>
  <c r="G27" i="1"/>
  <c r="G26" i="1"/>
  <c r="G20" i="1"/>
  <c r="G19" i="1" s="1"/>
  <c r="G17" i="1"/>
  <c r="G16" i="1" s="1"/>
  <c r="G91" i="1" l="1"/>
  <c r="G82" i="1" s="1"/>
  <c r="G142" i="1"/>
  <c r="G144" i="1"/>
  <c r="G63" i="1"/>
  <c r="G62" i="1" s="1"/>
  <c r="G61" i="1" s="1"/>
  <c r="G13" i="1"/>
  <c r="G12" i="1" s="1"/>
  <c r="G56" i="1"/>
  <c r="G123" i="1"/>
  <c r="G119" i="1" s="1"/>
  <c r="G103" i="1" s="1"/>
  <c r="G81" i="1" s="1"/>
  <c r="G69" i="1"/>
  <c r="G54" i="1"/>
  <c r="G53" i="1" s="1"/>
  <c r="G52" i="1" s="1"/>
  <c r="G55" i="1"/>
  <c r="G129" i="1"/>
  <c r="G128" i="1" s="1"/>
  <c r="G11" i="1" l="1"/>
  <c r="G147" i="1" s="1"/>
  <c r="G15" i="1"/>
  <c r="G14" i="1" s="1"/>
</calcChain>
</file>

<file path=xl/comments1.xml><?xml version="1.0" encoding="utf-8"?>
<comments xmlns="http://schemas.openxmlformats.org/spreadsheetml/2006/main">
  <authors>
    <author/>
  </authors>
  <commentList>
    <comment ref="A1" authorId="0">
      <text>
        <r>
          <rPr>
            <sz val="11"/>
            <color rgb="FF000000"/>
            <rFont val="Calibri"/>
            <family val="2"/>
            <charset val="204"/>
          </rPr>
          <t xml:space="preserve">Microsoft Office:
</t>
        </r>
      </text>
    </comment>
  </commentList>
</comments>
</file>

<file path=xl/sharedStrings.xml><?xml version="1.0" encoding="utf-8"?>
<sst xmlns="http://schemas.openxmlformats.org/spreadsheetml/2006/main" count="508" uniqueCount="157">
  <si>
    <t>Приложение 2</t>
  </si>
  <si>
    <t>к решению Совета Мокроусского муниципального</t>
  </si>
  <si>
    <t>образования Федоровского муниципального района</t>
  </si>
  <si>
    <t xml:space="preserve">                                                                                                                                      </t>
  </si>
  <si>
    <t>(тыс. рублей)</t>
  </si>
  <si>
    <t>Наименование</t>
  </si>
  <si>
    <t>Код</t>
  </si>
  <si>
    <t>Раздел</t>
  </si>
  <si>
    <t>Подраздел</t>
  </si>
  <si>
    <t>Целевая статья</t>
  </si>
  <si>
    <t>Вид расходов</t>
  </si>
  <si>
    <t>Администрация Мокроусского муниципального образования</t>
  </si>
  <si>
    <t>Общегосударственные вопросы</t>
  </si>
  <si>
    <t>01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</si>
  <si>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</si>
  <si>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</si>
  <si>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Выполнение функций  органами  местного самоуправления</t>
  </si>
  <si>
    <t>81 0 00 00000</t>
  </si>
  <si>
    <t>Обеспечение деятельности органов местного самоуправления</t>
  </si>
  <si>
    <t>81 3 00 00000</t>
  </si>
  <si>
    <t>81 3 00 02100</t>
  </si>
  <si>
    <t xml:space="preserve"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 государственными внебюджетными фондами </t>
  </si>
  <si>
    <t xml:space="preserve">Расходы на выплаты персоналу государственных (муниципальных) органов </t>
  </si>
  <si>
    <t>Расходы на обеспечение функций центрального аппарата</t>
  </si>
  <si>
    <t>81 3 00 02200</t>
  </si>
  <si>
    <t xml:space="preserve">Расходы на выплаты персоналу государственных (муниципальных органов) </t>
  </si>
  <si>
    <t>Закупка товаров, работ и услуг  для государственных  (муниципальных) нужд</t>
  </si>
  <si>
    <t>Иные закупки товаров, работ и услуг для обеспечения государственных  (муниципальных) нужд</t>
  </si>
  <si>
    <t>Уплата земельного налога, налога на имущество и транспортного налога органами местного самоуправления, не используемыми в рамках содержания и функционирования органов местного самоуправления</t>
  </si>
  <si>
    <t>81 3 00 06100</t>
  </si>
  <si>
    <t>Иные бюджетные ассигнования</t>
  </si>
  <si>
    <t>Уплата налогов, сборов и иных платежей</t>
  </si>
  <si>
    <t>Уплата земельного налога, налога на имущество и транспортного налога органами местного самоуправления,  предусмотренными на обеспечение деятельности аппарата управления</t>
  </si>
  <si>
    <t>81 3 00 06110</t>
  </si>
  <si>
    <t>Резервные фонды</t>
  </si>
  <si>
    <t>Расходы по исполнению отдельных обязательств</t>
  </si>
  <si>
    <t>87 0 00 00000</t>
  </si>
  <si>
    <t>Средства резервных фондов</t>
  </si>
  <si>
    <t>Средства резервного  фонда местной администрации</t>
  </si>
  <si>
    <t>Резервные средства</t>
  </si>
  <si>
    <t>07</t>
  </si>
  <si>
    <t>87 4 00 00000</t>
  </si>
  <si>
    <t>Средства резервного фонда местной администрации</t>
  </si>
  <si>
    <t>87 4 00 08800</t>
  </si>
  <si>
    <t>Другие общегосударственные вопросы</t>
  </si>
  <si>
    <t>13</t>
  </si>
  <si>
    <t>Мероприятия в сфере приватизации и продажи государственного и муниципального имущества</t>
  </si>
  <si>
    <t>84 0 00 00000</t>
  </si>
  <si>
    <t>Оценка недвижимости, признание прав и регулирование отношений по государственной и муниципальной собственности</t>
  </si>
  <si>
    <t>84 0 00 06600</t>
  </si>
  <si>
    <t>Национальная оборона</t>
  </si>
  <si>
    <t>02</t>
  </si>
  <si>
    <t>Мобилизационная и вневойсковая подготовка</t>
  </si>
  <si>
    <t>03</t>
  </si>
  <si>
    <t>Расходы за счет межбюджетных трансфертов</t>
  </si>
  <si>
    <t>86 0 00 00000</t>
  </si>
  <si>
    <t>Осуществление органами местного самоуправления переданных государственных полномочий за счет субвенций федерального бюджета</t>
  </si>
  <si>
    <t>86 2 00 00000</t>
  </si>
  <si>
    <t>Осуществление первичного воинского учета  организациями местного самоуправления поселений, муниципальных и городских округов</t>
  </si>
  <si>
    <t>86 2 00 51180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</si>
  <si>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 государственными внебюджетными фондами</t>
  </si>
  <si>
    <t>Расходы на выплату персоналу государственных (муниципальных) органов</t>
  </si>
  <si>
    <t>Закупка товаров, работ и услуг для государственных (муниципальных) нужд</t>
  </si>
  <si>
    <t>Иные закупки товаров, работ и услуг для государственных (муниципальных) нужд</t>
  </si>
  <si>
    <t>Национальная экономика</t>
  </si>
  <si>
    <t>Дорожное хозяйство (дорожные фонды)</t>
  </si>
  <si>
    <t>09</t>
  </si>
  <si>
    <t>МП «Содержание и ремонт  автомобильных дорог местного значения Мокроусского муниципального образования на 2023 год и плановый период 2024 и 2025 годов»</t>
  </si>
  <si>
    <t>21 0 00 00000</t>
  </si>
  <si>
    <t>Основное мероприятие «Содержание автомобильных дорог»</t>
  </si>
  <si>
    <t>21 0 01 00000</t>
  </si>
  <si>
    <t>Реализация основного мероприятия</t>
  </si>
  <si>
    <t>21 0 01 V0000</t>
  </si>
  <si>
    <t>Закупка товаров, работ и услуг  для государственных (муниципальных) нужд</t>
  </si>
  <si>
    <t>Основное мероприятие «Ремонт асфальтобетонного покрытия»</t>
  </si>
  <si>
    <t xml:space="preserve">21 0 02 00000 </t>
  </si>
  <si>
    <t xml:space="preserve">21 0 02 V0000 </t>
  </si>
  <si>
    <t>МП «Повышение безопасности дорожного движения на территории Мокроусского МО на 2023 год и плановый период 2024 и 2025 год»</t>
  </si>
  <si>
    <t xml:space="preserve">22 0 00 00000 </t>
  </si>
  <si>
    <t>Основное мероприятие «Закупка, установка и замена дорожных знаков в р.п.Мокроус»</t>
  </si>
  <si>
    <t xml:space="preserve">22 0 01 00000 </t>
  </si>
  <si>
    <t xml:space="preserve">22 0 01 V0000 </t>
  </si>
  <si>
    <t>Основное мероприятие « Разметка дорожного полотна, пешеходных переходов»</t>
  </si>
  <si>
    <t xml:space="preserve">22 0 02 00000 </t>
  </si>
  <si>
    <t xml:space="preserve">22 0 02 V0000 </t>
  </si>
  <si>
    <t>Жилищно-коммунальное хозяйство</t>
  </si>
  <si>
    <t>05</t>
  </si>
  <si>
    <t>Жилищное хозяйство</t>
  </si>
  <si>
    <t>Поддержка жилищного хозяйства</t>
  </si>
  <si>
    <t>71 0 00 00000</t>
  </si>
  <si>
    <t>Мероприятия в области жилищного хозяйства</t>
  </si>
  <si>
    <t>71 0 00 03000</t>
  </si>
  <si>
    <t>Уплата членских взносов на капитальный  ремонт общего имущества многоквартирных домов</t>
  </si>
  <si>
    <t>71 0 00 05080</t>
  </si>
  <si>
    <t>Иные межбюджетные ассигнования</t>
  </si>
  <si>
    <t>Коммунальное хозяйство</t>
  </si>
  <si>
    <t>Благоустройство</t>
  </si>
  <si>
    <t>МП "Проведение комплекса мероприятий по обустройству мест захоронений погибших при защите Отечества на территории Мокроусского муниципального образования Федоровского муниципального района Саратовской области на 2022-2024 годы "</t>
  </si>
  <si>
    <t>10 0 00 00000</t>
  </si>
  <si>
    <t>Основное мероприятие «Проведение ремонта (реконструкции) воинских захоронений»</t>
  </si>
  <si>
    <t>10 0 01 00000</t>
  </si>
  <si>
    <t>Реализация федеральной целевой программы "Увековечение памяти погибших при защите Отечества на 2019-2024 годы (обустройство и восстановление воинских захоронений , находящихся в государственной (муниципальной) собственности"</t>
  </si>
  <si>
    <t>10 0 01 L2990</t>
  </si>
  <si>
    <t>МП  «Энергосбережение Мокроусского муниципального образования на 2023 год и на плановый период 2024 и 2025 годов»</t>
  </si>
  <si>
    <t>23 0 00 00000</t>
  </si>
  <si>
    <t>Основное мероприятие «Реконструкция уличного освещения р.п.Мокроус»</t>
  </si>
  <si>
    <t>23 0 01 00000</t>
  </si>
  <si>
    <t>26 0 00 00000</t>
  </si>
  <si>
    <t>Реализация программы формирование современной городской среды</t>
  </si>
  <si>
    <t>26 0 F2 55550</t>
  </si>
  <si>
    <t>Мероприятия по благоустройству</t>
  </si>
  <si>
    <t>73 0 00 00000</t>
  </si>
  <si>
    <t>73 0 00 01000</t>
  </si>
  <si>
    <t>Прочие мероприятия по благоустройству</t>
  </si>
  <si>
    <t>73 0 00 06000</t>
  </si>
  <si>
    <t>Социальная политика</t>
  </si>
  <si>
    <t>Пенсионное обеспечение</t>
  </si>
  <si>
    <t>Социальная поддержка граждан</t>
  </si>
  <si>
    <t>49 0 00 00000</t>
  </si>
  <si>
    <t>Доплаты к пенсиям муниципальным служащим</t>
  </si>
  <si>
    <t>49 0 00 10010</t>
  </si>
  <si>
    <t>Социальное обеспечение и иные выплаты населению</t>
  </si>
  <si>
    <t>Публичные нормативные социальные выплаты гражданам</t>
  </si>
  <si>
    <t>Другие вопросы в области социальной политики</t>
  </si>
  <si>
    <t>06</t>
  </si>
  <si>
    <t>Реализация государственных функций в области социальной политики</t>
  </si>
  <si>
    <t>51 0 00 00000</t>
  </si>
  <si>
    <t>Мероприятия в области социальной политики</t>
  </si>
  <si>
    <t>Совет Мокроусского муниципального  образования</t>
  </si>
  <si>
    <t>87 3 00 00000</t>
  </si>
  <si>
    <t>87 3 00 70400</t>
  </si>
  <si>
    <t xml:space="preserve">Итого </t>
  </si>
  <si>
    <t>23 0 01 V0000</t>
  </si>
  <si>
    <t>Поддержка коммунального хозяйства</t>
  </si>
  <si>
    <t>72 0 00 00000</t>
  </si>
  <si>
    <t>Мероприятия в области коммунального хозяйства</t>
  </si>
  <si>
    <t>72 0 00 05000</t>
  </si>
  <si>
    <t>27 0 00 00000</t>
  </si>
  <si>
    <t>27 0 01 L5769</t>
  </si>
  <si>
    <t>Основное мероприятие</t>
  </si>
  <si>
    <t>27 0 01 00000</t>
  </si>
  <si>
    <t>Обеспечение комплексного развития сельских территорий (строительство (приобретение) жилого помещения (жилого дома) на сельских территориях, предоставляемого гражданам Российской Федерации, проживающим на сельских территориях, по договору найма жилого помещения)</t>
  </si>
  <si>
    <t>МП «Комплексное развитее сельских территорий Мокроусского муниципального образования»</t>
  </si>
  <si>
    <t xml:space="preserve">Реализация основного мероприятия </t>
  </si>
  <si>
    <t>27 0 01 V0000</t>
  </si>
  <si>
    <t>Расходы на обеспечение деятельности Глава местной администрации района (исполнительно-распорядительного органа муниципального образования)</t>
  </si>
  <si>
    <t xml:space="preserve">МП "Формирование комфортной городской среды" </t>
  </si>
  <si>
    <t>Реализация регионального проекта (программы) в целях выполнения задач федерального проекта "Формирование комфортной городской среды"</t>
  </si>
  <si>
    <t>26 0 F2 00000</t>
  </si>
  <si>
    <t>Уличное освещение</t>
  </si>
  <si>
    <t>51 0 00 22100</t>
  </si>
  <si>
    <t>Мероприятия по поддержке ассоциации "Совет муниципальных образований Саратовской области"</t>
  </si>
  <si>
    <t>Выполнение прочих обязательств</t>
  </si>
  <si>
    <t xml:space="preserve"> Ведомственная структура расходов бюджета  муниципального образования за 1 квартал 2024 года</t>
  </si>
  <si>
    <t>Утверждено</t>
  </si>
  <si>
    <t>Исполнено</t>
  </si>
  <si>
    <t>Саратовской области от 25.04.2024г. № 51/2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</si>
</sst>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"/>
    <numFmt numFmtId="165" formatCode="_-* #,##0.00\ _₽_-;\-* #,##0.00\ _₽_-;_-* \-??\ _₽_-;_-@_-"/>
    <numFmt numFmtId="166" formatCode="0.0"/>
  </numFmts>
  <fonts count="14" x14ac:knownFonts="1">
    <font>
      <sz val="11"/>
      <color rgb="FF000000"/>
      <name val="Calibri"/>
      <family val="2"/>
      <charset val="204"/>
    </font>
    <font>
      <sz val="10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0"/>
      <color rgb="FF000000"/>
      <name val="Calibri"/>
      <family val="2"/>
      <charset val="204"/>
    </font>
    <font>
      <sz val="9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1"/>
      <color rgb="FF000000"/>
      <name val="Calibri"/>
      <family val="2"/>
      <charset val="204"/>
    </font>
    <font>
      <b/>
      <i/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165" fontId="8" fillId="0" borderId="0" applyBorder="0" applyProtection="0"/>
  </cellStyleXfs>
  <cellXfs count="73">
    <xf numFmtId="0" fontId="0" fillId="0" borderId="0" xfId="0"/>
    <xf numFmtId="0" fontId="1" fillId="0" borderId="0" xfId="0" applyFont="1" applyAlignment="1">
      <alignment horizontal="right" vertical="top"/>
    </xf>
    <xf numFmtId="0" fontId="2" fillId="0" borderId="0" xfId="0" applyFont="1" applyBorder="1" applyAlignment="1">
      <alignment vertical="top"/>
    </xf>
    <xf numFmtId="0" fontId="3" fillId="0" borderId="0" xfId="0" applyFont="1"/>
    <xf numFmtId="0" fontId="2" fillId="0" borderId="0" xfId="0" applyFont="1" applyBorder="1" applyAlignment="1">
      <alignment horizontal="left" vertical="top"/>
    </xf>
    <xf numFmtId="0" fontId="1" fillId="0" borderId="0" xfId="0" applyFont="1" applyBorder="1" applyAlignment="1">
      <alignment horizontal="left" vertical="top"/>
    </xf>
    <xf numFmtId="0" fontId="4" fillId="0" borderId="0" xfId="0" applyFont="1" applyBorder="1" applyAlignment="1">
      <alignment vertical="top"/>
    </xf>
    <xf numFmtId="0" fontId="6" fillId="0" borderId="0" xfId="0" applyFont="1"/>
    <xf numFmtId="0" fontId="7" fillId="0" borderId="0" xfId="0" applyFont="1"/>
    <xf numFmtId="0" fontId="0" fillId="2" borderId="0" xfId="0" applyFill="1"/>
    <xf numFmtId="0" fontId="5" fillId="2" borderId="2" xfId="0" applyFont="1" applyFill="1" applyBorder="1" applyAlignment="1">
      <alignment wrapText="1"/>
    </xf>
    <xf numFmtId="0" fontId="5" fillId="2" borderId="2" xfId="0" applyFont="1" applyFill="1" applyBorder="1" applyAlignment="1">
      <alignment horizontal="center"/>
    </xf>
    <xf numFmtId="49" fontId="5" fillId="2" borderId="2" xfId="0" applyNumberFormat="1" applyFont="1" applyFill="1" applyBorder="1" applyAlignment="1">
      <alignment horizontal="center"/>
    </xf>
    <xf numFmtId="164" fontId="5" fillId="2" borderId="2" xfId="0" applyNumberFormat="1" applyFont="1" applyFill="1" applyBorder="1" applyAlignment="1">
      <alignment horizontal="center"/>
    </xf>
    <xf numFmtId="0" fontId="9" fillId="2" borderId="2" xfId="0" applyFont="1" applyFill="1" applyBorder="1" applyAlignment="1">
      <alignment wrapText="1"/>
    </xf>
    <xf numFmtId="0" fontId="9" fillId="2" borderId="2" xfId="0" applyFont="1" applyFill="1" applyBorder="1" applyAlignment="1">
      <alignment horizontal="center"/>
    </xf>
    <xf numFmtId="49" fontId="9" fillId="2" borderId="2" xfId="0" applyNumberFormat="1" applyFont="1" applyFill="1" applyBorder="1" applyAlignment="1">
      <alignment horizontal="center"/>
    </xf>
    <xf numFmtId="164" fontId="9" fillId="2" borderId="2" xfId="0" applyNumberFormat="1" applyFont="1" applyFill="1" applyBorder="1" applyAlignment="1">
      <alignment horizontal="center"/>
    </xf>
    <xf numFmtId="0" fontId="6" fillId="2" borderId="2" xfId="0" applyFont="1" applyFill="1" applyBorder="1" applyAlignment="1">
      <alignment wrapText="1"/>
    </xf>
    <xf numFmtId="0" fontId="6" fillId="2" borderId="2" xfId="0" applyFont="1" applyFill="1" applyBorder="1" applyAlignment="1">
      <alignment horizontal="center"/>
    </xf>
    <xf numFmtId="49" fontId="6" fillId="2" borderId="2" xfId="0" applyNumberFormat="1" applyFont="1" applyFill="1" applyBorder="1" applyAlignment="1">
      <alignment horizontal="center"/>
    </xf>
    <xf numFmtId="164" fontId="6" fillId="2" borderId="2" xfId="0" applyNumberFormat="1" applyFont="1" applyFill="1" applyBorder="1" applyAlignment="1">
      <alignment horizontal="center"/>
    </xf>
    <xf numFmtId="0" fontId="10" fillId="2" borderId="2" xfId="0" applyFont="1" applyFill="1" applyBorder="1" applyAlignment="1">
      <alignment wrapText="1"/>
    </xf>
    <xf numFmtId="0" fontId="11" fillId="2" borderId="2" xfId="0" applyFont="1" applyFill="1" applyBorder="1" applyAlignment="1">
      <alignment wrapText="1"/>
    </xf>
    <xf numFmtId="0" fontId="12" fillId="2" borderId="2" xfId="0" applyFont="1" applyFill="1" applyBorder="1" applyAlignment="1">
      <alignment horizontal="justify" wrapText="1"/>
    </xf>
    <xf numFmtId="49" fontId="12" fillId="2" borderId="2" xfId="1" applyNumberFormat="1" applyFont="1" applyFill="1" applyBorder="1" applyAlignment="1" applyProtection="1">
      <alignment horizontal="center"/>
    </xf>
    <xf numFmtId="49" fontId="12" fillId="2" borderId="2" xfId="0" applyNumberFormat="1" applyFont="1" applyFill="1" applyBorder="1" applyAlignment="1" applyProtection="1">
      <alignment horizontal="center"/>
    </xf>
    <xf numFmtId="0" fontId="12" fillId="2" borderId="2" xfId="0" applyFont="1" applyFill="1" applyBorder="1" applyAlignment="1" applyProtection="1">
      <alignment horizontal="center"/>
    </xf>
    <xf numFmtId="166" fontId="12" fillId="2" borderId="2" xfId="0" applyNumberFormat="1" applyFont="1" applyFill="1" applyBorder="1" applyAlignment="1" applyProtection="1">
      <alignment horizontal="center"/>
    </xf>
    <xf numFmtId="0" fontId="13" fillId="2" borderId="2" xfId="0" applyFont="1" applyFill="1" applyBorder="1" applyAlignment="1">
      <alignment horizontal="justify" wrapText="1"/>
    </xf>
    <xf numFmtId="49" fontId="13" fillId="2" borderId="2" xfId="1" applyNumberFormat="1" applyFont="1" applyFill="1" applyBorder="1" applyAlignment="1" applyProtection="1">
      <alignment horizontal="center"/>
    </xf>
    <xf numFmtId="49" fontId="13" fillId="2" borderId="2" xfId="0" applyNumberFormat="1" applyFont="1" applyFill="1" applyBorder="1" applyAlignment="1" applyProtection="1">
      <alignment horizontal="center"/>
    </xf>
    <xf numFmtId="0" fontId="13" fillId="2" borderId="2" xfId="0" applyFont="1" applyFill="1" applyBorder="1" applyAlignment="1" applyProtection="1">
      <alignment horizontal="center"/>
    </xf>
    <xf numFmtId="166" fontId="13" fillId="2" borderId="2" xfId="0" applyNumberFormat="1" applyFont="1" applyFill="1" applyBorder="1" applyAlignment="1" applyProtection="1">
      <alignment horizontal="center"/>
    </xf>
    <xf numFmtId="0" fontId="10" fillId="2" borderId="2" xfId="0" applyFont="1" applyFill="1" applyBorder="1" applyAlignment="1">
      <alignment horizontal="justify" wrapText="1"/>
    </xf>
    <xf numFmtId="49" fontId="10" fillId="2" borderId="2" xfId="1" applyNumberFormat="1" applyFont="1" applyFill="1" applyBorder="1" applyAlignment="1" applyProtection="1">
      <alignment horizontal="center"/>
    </xf>
    <xf numFmtId="49" fontId="10" fillId="2" borderId="2" xfId="0" applyNumberFormat="1" applyFont="1" applyFill="1" applyBorder="1" applyAlignment="1" applyProtection="1">
      <alignment horizontal="center"/>
    </xf>
    <xf numFmtId="0" fontId="10" fillId="2" borderId="2" xfId="0" applyFont="1" applyFill="1" applyBorder="1" applyAlignment="1" applyProtection="1">
      <alignment horizontal="center"/>
    </xf>
    <xf numFmtId="166" fontId="10" fillId="2" borderId="2" xfId="0" applyNumberFormat="1" applyFont="1" applyFill="1" applyBorder="1" applyAlignment="1" applyProtection="1">
      <alignment horizontal="center"/>
    </xf>
    <xf numFmtId="0" fontId="9" fillId="2" borderId="2" xfId="0" applyFont="1" applyFill="1" applyBorder="1" applyAlignment="1">
      <alignment horizontal="justify" vertical="top" wrapText="1"/>
    </xf>
    <xf numFmtId="0" fontId="11" fillId="2" borderId="2" xfId="0" applyFont="1" applyFill="1" applyBorder="1" applyAlignment="1">
      <alignment horizontal="center"/>
    </xf>
    <xf numFmtId="49" fontId="9" fillId="2" borderId="2" xfId="0" applyNumberFormat="1" applyFont="1" applyFill="1" applyBorder="1" applyAlignment="1">
      <alignment horizontal="center" wrapText="1"/>
    </xf>
    <xf numFmtId="0" fontId="9" fillId="2" borderId="2" xfId="0" applyFont="1" applyFill="1" applyBorder="1" applyAlignment="1">
      <alignment horizontal="center" wrapText="1"/>
    </xf>
    <xf numFmtId="166" fontId="9" fillId="2" borderId="2" xfId="0" applyNumberFormat="1" applyFont="1" applyFill="1" applyBorder="1" applyAlignment="1">
      <alignment horizontal="center" wrapText="1"/>
    </xf>
    <xf numFmtId="0" fontId="5" fillId="2" borderId="2" xfId="0" applyFont="1" applyFill="1" applyBorder="1" applyAlignment="1">
      <alignment horizontal="left" vertical="top" wrapText="1"/>
    </xf>
    <xf numFmtId="49" fontId="5" fillId="2" borderId="2" xfId="0" applyNumberFormat="1" applyFont="1" applyFill="1" applyBorder="1" applyAlignment="1">
      <alignment horizontal="center" wrapText="1"/>
    </xf>
    <xf numFmtId="0" fontId="5" fillId="2" borderId="2" xfId="0" applyFont="1" applyFill="1" applyBorder="1" applyAlignment="1">
      <alignment horizontal="center" wrapText="1"/>
    </xf>
    <xf numFmtId="166" fontId="5" fillId="2" borderId="2" xfId="0" applyNumberFormat="1" applyFont="1" applyFill="1" applyBorder="1" applyAlignment="1">
      <alignment horizontal="center" wrapText="1"/>
    </xf>
    <xf numFmtId="0" fontId="6" fillId="2" borderId="2" xfId="0" applyFont="1" applyFill="1" applyBorder="1" applyAlignment="1">
      <alignment horizontal="justify" vertical="top" wrapText="1"/>
    </xf>
    <xf numFmtId="49" fontId="6" fillId="2" borderId="2" xfId="0" applyNumberFormat="1" applyFont="1" applyFill="1" applyBorder="1" applyAlignment="1">
      <alignment horizontal="center" wrapText="1"/>
    </xf>
    <xf numFmtId="0" fontId="6" fillId="2" borderId="2" xfId="0" applyFont="1" applyFill="1" applyBorder="1" applyAlignment="1">
      <alignment horizontal="center" wrapText="1"/>
    </xf>
    <xf numFmtId="166" fontId="6" fillId="2" borderId="2" xfId="0" applyNumberFormat="1" applyFont="1" applyFill="1" applyBorder="1" applyAlignment="1">
      <alignment horizontal="center" wrapText="1"/>
    </xf>
    <xf numFmtId="0" fontId="6" fillId="2" borderId="2" xfId="0" applyFont="1" applyFill="1" applyBorder="1" applyAlignment="1">
      <alignment horizontal="left" vertical="top" wrapText="1"/>
    </xf>
    <xf numFmtId="0" fontId="5" fillId="2" borderId="2" xfId="0" applyFont="1" applyFill="1" applyBorder="1" applyAlignment="1">
      <alignment horizontal="justify" vertical="top" wrapText="1"/>
    </xf>
    <xf numFmtId="0" fontId="4" fillId="0" borderId="0" xfId="0" applyFont="1" applyFill="1" applyBorder="1" applyAlignment="1">
      <alignment vertical="top"/>
    </xf>
    <xf numFmtId="0" fontId="1" fillId="3" borderId="0" xfId="0" applyFont="1" applyFill="1" applyBorder="1" applyAlignment="1">
      <alignment vertical="top"/>
    </xf>
    <xf numFmtId="0" fontId="12" fillId="2" borderId="3" xfId="0" applyFont="1" applyFill="1" applyBorder="1" applyAlignment="1" applyProtection="1">
      <alignment vertical="top"/>
    </xf>
    <xf numFmtId="49" fontId="12" fillId="2" borderId="3" xfId="0" applyNumberFormat="1" applyFont="1" applyFill="1" applyBorder="1" applyAlignment="1" applyProtection="1">
      <alignment horizontal="center"/>
    </xf>
    <xf numFmtId="0" fontId="12" fillId="2" borderId="3" xfId="0" applyFont="1" applyFill="1" applyBorder="1" applyAlignment="1" applyProtection="1">
      <alignment horizontal="center"/>
    </xf>
    <xf numFmtId="166" fontId="12" fillId="2" borderId="3" xfId="0" applyNumberFormat="1" applyFont="1" applyFill="1" applyBorder="1" applyAlignment="1" applyProtection="1">
      <alignment horizontal="center"/>
    </xf>
    <xf numFmtId="49" fontId="11" fillId="2" borderId="2" xfId="0" applyNumberFormat="1" applyFont="1" applyFill="1" applyBorder="1" applyAlignment="1">
      <alignment horizontal="center"/>
    </xf>
    <xf numFmtId="164" fontId="5" fillId="2" borderId="2" xfId="0" applyNumberFormat="1" applyFont="1" applyFill="1" applyBorder="1" applyAlignment="1">
      <alignment horizontal="center" wrapText="1"/>
    </xf>
    <xf numFmtId="164" fontId="6" fillId="2" borderId="2" xfId="0" applyNumberFormat="1" applyFont="1" applyFill="1" applyBorder="1" applyAlignment="1">
      <alignment horizontal="center" wrapText="1"/>
    </xf>
    <xf numFmtId="0" fontId="10" fillId="2" borderId="2" xfId="0" applyFont="1" applyFill="1" applyBorder="1" applyAlignment="1">
      <alignment horizontal="left" wrapText="1"/>
    </xf>
    <xf numFmtId="0" fontId="5" fillId="2" borderId="2" xfId="0" applyFont="1" applyFill="1" applyBorder="1" applyAlignment="1">
      <alignment horizontal="left" wrapText="1"/>
    </xf>
    <xf numFmtId="0" fontId="1" fillId="0" borderId="0" xfId="0" applyFont="1" applyBorder="1" applyAlignment="1">
      <alignment horizontal="right" vertical="top"/>
    </xf>
    <xf numFmtId="0" fontId="5" fillId="0" borderId="0" xfId="0" applyFont="1" applyBorder="1" applyAlignment="1">
      <alignment horizontal="center" vertical="distributed" wrapText="1"/>
    </xf>
    <xf numFmtId="0" fontId="6" fillId="0" borderId="0" xfId="0" applyFont="1" applyBorder="1" applyAlignment="1">
      <alignment horizontal="right"/>
    </xf>
    <xf numFmtId="0" fontId="6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/>
    </xf>
    <xf numFmtId="0" fontId="6" fillId="0" borderId="3" xfId="0" applyFont="1" applyBorder="1" applyAlignment="1">
      <alignment horizontal="center" vertical="top"/>
    </xf>
    <xf numFmtId="0" fontId="6" fillId="0" borderId="1" xfId="0" applyFont="1" applyBorder="1" applyAlignment="1">
      <alignment horizontal="center"/>
    </xf>
    <xf numFmtId="0" fontId="6" fillId="0" borderId="3" xfId="0" applyFont="1" applyBorder="1" applyAlignment="1">
      <alignment horizont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149"/>
  <sheetViews>
    <sheetView tabSelected="1" view="pageBreakPreview" zoomScale="90" zoomScaleNormal="80" zoomScalePageLayoutView="90" workbookViewId="0">
      <selection activeCell="G16" sqref="G16"/>
    </sheetView>
  </sheetViews>
  <sheetFormatPr defaultColWidth="8.7109375" defaultRowHeight="15" x14ac:dyDescent="0.25"/>
  <cols>
    <col min="1" max="1" width="71.5703125" customWidth="1"/>
    <col min="2" max="2" width="7" customWidth="1"/>
    <col min="3" max="3" width="6.28515625" customWidth="1"/>
    <col min="4" max="4" width="7.140625" customWidth="1"/>
    <col min="5" max="5" width="17.140625" customWidth="1"/>
    <col min="6" max="6" width="7.5703125" customWidth="1"/>
    <col min="7" max="7" width="16.42578125" customWidth="1"/>
    <col min="8" max="8" width="18.7109375" customWidth="1"/>
  </cols>
  <sheetData>
    <row r="1" spans="1:11" ht="15" customHeight="1" x14ac:dyDescent="0.25">
      <c r="A1" s="1"/>
      <c r="B1" s="1"/>
      <c r="C1" s="1"/>
      <c r="D1" s="2"/>
      <c r="E1" s="2"/>
      <c r="F1" s="65" t="s">
        <v>0</v>
      </c>
      <c r="G1" s="65"/>
      <c r="H1" s="65"/>
      <c r="I1" s="3"/>
      <c r="J1" s="3"/>
      <c r="K1" s="3"/>
    </row>
    <row r="2" spans="1:11" ht="15" customHeight="1" x14ac:dyDescent="0.25">
      <c r="A2" s="1"/>
      <c r="B2" s="1"/>
      <c r="C2" s="1"/>
      <c r="D2" s="4"/>
      <c r="E2" s="4"/>
      <c r="F2" s="5" t="s">
        <v>1</v>
      </c>
      <c r="G2" s="5"/>
      <c r="H2" s="5"/>
      <c r="I2" s="3"/>
      <c r="J2" s="3"/>
      <c r="K2" s="3"/>
    </row>
    <row r="3" spans="1:11" ht="15" customHeight="1" x14ac:dyDescent="0.25">
      <c r="A3" s="1"/>
      <c r="B3" s="1"/>
      <c r="C3" s="1"/>
      <c r="D3" s="4"/>
      <c r="E3" s="4"/>
      <c r="F3" s="5" t="s">
        <v>2</v>
      </c>
      <c r="G3" s="5"/>
      <c r="H3" s="5"/>
      <c r="I3" s="3"/>
      <c r="J3" s="3"/>
      <c r="K3" s="3"/>
    </row>
    <row r="4" spans="1:11" ht="12" customHeight="1" x14ac:dyDescent="0.25">
      <c r="A4" s="1"/>
      <c r="B4" s="1"/>
      <c r="C4" s="1"/>
      <c r="D4" s="6"/>
      <c r="E4" s="54"/>
      <c r="F4" s="55" t="s">
        <v>156</v>
      </c>
      <c r="G4" s="55"/>
      <c r="H4" s="55"/>
      <c r="I4" s="3"/>
      <c r="J4" s="3"/>
      <c r="K4" s="3"/>
    </row>
    <row r="5" spans="1:11" ht="15" customHeight="1" x14ac:dyDescent="0.25">
      <c r="A5" s="66" t="s">
        <v>153</v>
      </c>
      <c r="B5" s="66"/>
      <c r="C5" s="66"/>
      <c r="D5" s="66"/>
      <c r="E5" s="66"/>
      <c r="F5" s="66"/>
      <c r="G5" s="66"/>
      <c r="H5" s="66"/>
    </row>
    <row r="6" spans="1:11" ht="15" customHeight="1" x14ac:dyDescent="0.25">
      <c r="A6" s="66"/>
      <c r="B6" s="66"/>
      <c r="C6" s="66"/>
      <c r="D6" s="66"/>
      <c r="E6" s="66"/>
      <c r="F6" s="66"/>
      <c r="G6" s="66"/>
      <c r="H6" s="66"/>
    </row>
    <row r="7" spans="1:11" ht="1.5" customHeight="1" x14ac:dyDescent="0.25">
      <c r="A7" s="66"/>
      <c r="B7" s="66"/>
      <c r="C7" s="66"/>
      <c r="D7" s="66"/>
      <c r="E7" s="66"/>
      <c r="F7" s="66"/>
      <c r="G7" s="66"/>
      <c r="H7" s="66"/>
    </row>
    <row r="8" spans="1:11" ht="15.75" customHeight="1" x14ac:dyDescent="0.25">
      <c r="A8" s="7" t="s">
        <v>3</v>
      </c>
      <c r="B8" s="8"/>
      <c r="C8" s="8"/>
      <c r="D8" s="8"/>
      <c r="E8" s="67" t="s">
        <v>4</v>
      </c>
      <c r="F8" s="67"/>
      <c r="G8" s="67"/>
      <c r="H8" s="67"/>
    </row>
    <row r="9" spans="1:11" ht="15.75" customHeight="1" x14ac:dyDescent="0.25">
      <c r="A9" s="68" t="s">
        <v>5</v>
      </c>
      <c r="B9" s="69" t="s">
        <v>6</v>
      </c>
      <c r="C9" s="69" t="s">
        <v>7</v>
      </c>
      <c r="D9" s="69" t="s">
        <v>8</v>
      </c>
      <c r="E9" s="68" t="s">
        <v>9</v>
      </c>
      <c r="F9" s="68" t="s">
        <v>10</v>
      </c>
      <c r="G9" s="71" t="s">
        <v>154</v>
      </c>
      <c r="H9" s="71" t="s">
        <v>155</v>
      </c>
    </row>
    <row r="10" spans="1:11" ht="30.75" customHeight="1" x14ac:dyDescent="0.25">
      <c r="A10" s="68"/>
      <c r="B10" s="69"/>
      <c r="C10" s="69"/>
      <c r="D10" s="70"/>
      <c r="E10" s="68"/>
      <c r="F10" s="68"/>
      <c r="G10" s="72"/>
      <c r="H10" s="72"/>
    </row>
    <row r="11" spans="1:11" ht="24" customHeight="1" x14ac:dyDescent="0.25">
      <c r="A11" s="10" t="s">
        <v>11</v>
      </c>
      <c r="B11" s="11">
        <v>346</v>
      </c>
      <c r="C11" s="12"/>
      <c r="D11" s="12"/>
      <c r="E11" s="11"/>
      <c r="F11" s="11"/>
      <c r="G11" s="13">
        <f>SUM(G12+G61+G81+G128+G52)</f>
        <v>54091.500000000007</v>
      </c>
      <c r="H11" s="13">
        <f>SUM(H12+H61+H81+H128+H52)</f>
        <v>5257.9000000000005</v>
      </c>
    </row>
    <row r="12" spans="1:11" ht="15.75" x14ac:dyDescent="0.25">
      <c r="A12" s="14" t="s">
        <v>12</v>
      </c>
      <c r="B12" s="15">
        <v>346</v>
      </c>
      <c r="C12" s="16" t="s">
        <v>13</v>
      </c>
      <c r="D12" s="16"/>
      <c r="E12" s="15"/>
      <c r="F12" s="15"/>
      <c r="G12" s="17">
        <f>SUM(G13+G39+G43+G47)</f>
        <v>10661.499999999998</v>
      </c>
      <c r="H12" s="17">
        <f t="shared" ref="H12" si="0">SUM(H13+H39+H43+H47)</f>
        <v>2255.3000000000002</v>
      </c>
    </row>
    <row r="13" spans="1:11" ht="45.75" customHeight="1" x14ac:dyDescent="0.25">
      <c r="A13" s="14" t="s">
        <v>14</v>
      </c>
      <c r="B13" s="15">
        <v>346</v>
      </c>
      <c r="C13" s="16" t="s">
        <v>13</v>
      </c>
      <c r="D13" s="16" t="s">
        <v>15</v>
      </c>
      <c r="E13" s="15"/>
      <c r="F13" s="15"/>
      <c r="G13" s="17">
        <f>SUM(G16+G19+G26+G29)</f>
        <v>9731.4999999999982</v>
      </c>
      <c r="H13" s="17">
        <f t="shared" ref="H13" si="1">SUM(H16+H19+H26+H29)</f>
        <v>2255.3000000000002</v>
      </c>
    </row>
    <row r="14" spans="1:11" ht="18" customHeight="1" x14ac:dyDescent="0.25">
      <c r="A14" s="18" t="s">
        <v>16</v>
      </c>
      <c r="B14" s="19">
        <v>346</v>
      </c>
      <c r="C14" s="20" t="s">
        <v>13</v>
      </c>
      <c r="D14" s="20" t="s">
        <v>15</v>
      </c>
      <c r="E14" s="19" t="s">
        <v>17</v>
      </c>
      <c r="F14" s="19"/>
      <c r="G14" s="21">
        <f>G15</f>
        <v>9731.4999999999982</v>
      </c>
      <c r="H14" s="21">
        <f>H15</f>
        <v>2255.3000000000002</v>
      </c>
    </row>
    <row r="15" spans="1:11" ht="15.75" customHeight="1" x14ac:dyDescent="0.25">
      <c r="A15" s="18" t="s">
        <v>18</v>
      </c>
      <c r="B15" s="19">
        <v>346</v>
      </c>
      <c r="C15" s="20" t="s">
        <v>13</v>
      </c>
      <c r="D15" s="20" t="s">
        <v>15</v>
      </c>
      <c r="E15" s="19" t="s">
        <v>19</v>
      </c>
      <c r="F15" s="19"/>
      <c r="G15" s="21">
        <f>SUM(G16+G19+G26+G29)</f>
        <v>9731.4999999999982</v>
      </c>
      <c r="H15" s="21">
        <f>H16+H19+H26+H29</f>
        <v>2255.3000000000002</v>
      </c>
    </row>
    <row r="16" spans="1:11" ht="47.25" customHeight="1" x14ac:dyDescent="0.25">
      <c r="A16" s="10" t="s">
        <v>145</v>
      </c>
      <c r="B16" s="11">
        <v>346</v>
      </c>
      <c r="C16" s="12" t="s">
        <v>13</v>
      </c>
      <c r="D16" s="12" t="s">
        <v>15</v>
      </c>
      <c r="E16" s="11" t="s">
        <v>20</v>
      </c>
      <c r="F16" s="11"/>
      <c r="G16" s="13">
        <f>G17</f>
        <v>2061.6999999999998</v>
      </c>
      <c r="H16" s="13">
        <f t="shared" ref="H16" si="2">H17</f>
        <v>454.8</v>
      </c>
    </row>
    <row r="17" spans="1:8" ht="65.25" customHeight="1" x14ac:dyDescent="0.25">
      <c r="A17" s="18" t="s">
        <v>21</v>
      </c>
      <c r="B17" s="19">
        <v>346</v>
      </c>
      <c r="C17" s="20" t="s">
        <v>13</v>
      </c>
      <c r="D17" s="20" t="s">
        <v>15</v>
      </c>
      <c r="E17" s="19" t="s">
        <v>20</v>
      </c>
      <c r="F17" s="19">
        <v>100</v>
      </c>
      <c r="G17" s="21">
        <f>SUM(G18)</f>
        <v>2061.6999999999998</v>
      </c>
      <c r="H17" s="21">
        <f>H18</f>
        <v>454.8</v>
      </c>
    </row>
    <row r="18" spans="1:8" ht="35.25" customHeight="1" x14ac:dyDescent="0.25">
      <c r="A18" s="18" t="s">
        <v>22</v>
      </c>
      <c r="B18" s="19">
        <v>346</v>
      </c>
      <c r="C18" s="20" t="s">
        <v>13</v>
      </c>
      <c r="D18" s="20" t="s">
        <v>15</v>
      </c>
      <c r="E18" s="19" t="s">
        <v>20</v>
      </c>
      <c r="F18" s="19">
        <v>120</v>
      </c>
      <c r="G18" s="21">
        <v>2061.6999999999998</v>
      </c>
      <c r="H18" s="21">
        <v>454.8</v>
      </c>
    </row>
    <row r="19" spans="1:8" ht="17.25" customHeight="1" x14ac:dyDescent="0.25">
      <c r="A19" s="10" t="s">
        <v>23</v>
      </c>
      <c r="B19" s="11">
        <v>346</v>
      </c>
      <c r="C19" s="12" t="s">
        <v>13</v>
      </c>
      <c r="D19" s="12" t="s">
        <v>15</v>
      </c>
      <c r="E19" s="11" t="s">
        <v>24</v>
      </c>
      <c r="F19" s="11"/>
      <c r="G19" s="13">
        <f>SUM(G20,G22,G24)</f>
        <v>7627.0999999999995</v>
      </c>
      <c r="H19" s="13">
        <f t="shared" ref="H19" si="3">SUM(H20,H22,H24)</f>
        <v>1789</v>
      </c>
    </row>
    <row r="20" spans="1:8" ht="48" customHeight="1" x14ac:dyDescent="0.25">
      <c r="A20" s="18" t="s">
        <v>21</v>
      </c>
      <c r="B20" s="19">
        <v>346</v>
      </c>
      <c r="C20" s="20" t="s">
        <v>13</v>
      </c>
      <c r="D20" s="20" t="s">
        <v>15</v>
      </c>
      <c r="E20" s="19" t="s">
        <v>24</v>
      </c>
      <c r="F20" s="19">
        <v>100</v>
      </c>
      <c r="G20" s="21">
        <f>SUM(G21)</f>
        <v>6418.9</v>
      </c>
      <c r="H20" s="21">
        <f>SUM(H21)</f>
        <v>1498.5</v>
      </c>
    </row>
    <row r="21" spans="1:8" ht="34.5" customHeight="1" x14ac:dyDescent="0.25">
      <c r="A21" s="18" t="s">
        <v>25</v>
      </c>
      <c r="B21" s="19">
        <v>346</v>
      </c>
      <c r="C21" s="20" t="s">
        <v>13</v>
      </c>
      <c r="D21" s="20" t="s">
        <v>15</v>
      </c>
      <c r="E21" s="19" t="s">
        <v>24</v>
      </c>
      <c r="F21" s="19">
        <v>120</v>
      </c>
      <c r="G21" s="21">
        <v>6418.9</v>
      </c>
      <c r="H21" s="21">
        <v>1498.5</v>
      </c>
    </row>
    <row r="22" spans="1:8" ht="40.5" customHeight="1" x14ac:dyDescent="0.25">
      <c r="A22" s="18" t="s">
        <v>26</v>
      </c>
      <c r="B22" s="19">
        <v>346</v>
      </c>
      <c r="C22" s="20" t="s">
        <v>13</v>
      </c>
      <c r="D22" s="20" t="s">
        <v>15</v>
      </c>
      <c r="E22" s="19" t="s">
        <v>24</v>
      </c>
      <c r="F22" s="19">
        <v>200</v>
      </c>
      <c r="G22" s="21">
        <f>G23</f>
        <v>1198.2</v>
      </c>
      <c r="H22" s="21">
        <f t="shared" ref="H22" si="4">H23</f>
        <v>290.5</v>
      </c>
    </row>
    <row r="23" spans="1:8" ht="33" customHeight="1" x14ac:dyDescent="0.25">
      <c r="A23" s="22" t="s">
        <v>27</v>
      </c>
      <c r="B23" s="19">
        <v>346</v>
      </c>
      <c r="C23" s="20" t="s">
        <v>13</v>
      </c>
      <c r="D23" s="20" t="s">
        <v>15</v>
      </c>
      <c r="E23" s="19" t="s">
        <v>24</v>
      </c>
      <c r="F23" s="19">
        <v>240</v>
      </c>
      <c r="G23" s="21">
        <v>1198.2</v>
      </c>
      <c r="H23" s="21">
        <v>290.5</v>
      </c>
    </row>
    <row r="24" spans="1:8" ht="18" customHeight="1" x14ac:dyDescent="0.25">
      <c r="A24" s="18" t="s">
        <v>30</v>
      </c>
      <c r="B24" s="19">
        <v>346</v>
      </c>
      <c r="C24" s="20" t="s">
        <v>13</v>
      </c>
      <c r="D24" s="20" t="s">
        <v>15</v>
      </c>
      <c r="E24" s="19" t="s">
        <v>24</v>
      </c>
      <c r="F24" s="19">
        <v>800</v>
      </c>
      <c r="G24" s="21">
        <f>G25</f>
        <v>10</v>
      </c>
      <c r="H24" s="21">
        <f>H25</f>
        <v>0</v>
      </c>
    </row>
    <row r="25" spans="1:8" ht="21.75" customHeight="1" x14ac:dyDescent="0.25">
      <c r="A25" s="18" t="s">
        <v>31</v>
      </c>
      <c r="B25" s="19">
        <v>346</v>
      </c>
      <c r="C25" s="20" t="s">
        <v>13</v>
      </c>
      <c r="D25" s="20" t="s">
        <v>15</v>
      </c>
      <c r="E25" s="19" t="s">
        <v>24</v>
      </c>
      <c r="F25" s="19">
        <v>850</v>
      </c>
      <c r="G25" s="21">
        <v>10</v>
      </c>
      <c r="H25" s="21">
        <v>0</v>
      </c>
    </row>
    <row r="26" spans="1:8" ht="47.25" customHeight="1" x14ac:dyDescent="0.25">
      <c r="A26" s="10" t="s">
        <v>28</v>
      </c>
      <c r="B26" s="11">
        <v>346</v>
      </c>
      <c r="C26" s="12" t="s">
        <v>13</v>
      </c>
      <c r="D26" s="12" t="s">
        <v>15</v>
      </c>
      <c r="E26" s="11" t="s">
        <v>29</v>
      </c>
      <c r="F26" s="11"/>
      <c r="G26" s="13">
        <f>SUM(G28)</f>
        <v>38.4</v>
      </c>
      <c r="H26" s="13">
        <f t="shared" ref="H26" si="5">SUM(H28)</f>
        <v>10.4</v>
      </c>
    </row>
    <row r="27" spans="1:8" ht="18.75" customHeight="1" x14ac:dyDescent="0.25">
      <c r="A27" s="18" t="s">
        <v>30</v>
      </c>
      <c r="B27" s="19">
        <v>346</v>
      </c>
      <c r="C27" s="20" t="s">
        <v>13</v>
      </c>
      <c r="D27" s="20" t="s">
        <v>15</v>
      </c>
      <c r="E27" s="19" t="s">
        <v>29</v>
      </c>
      <c r="F27" s="19">
        <v>800</v>
      </c>
      <c r="G27" s="21">
        <f>SUM(G28)</f>
        <v>38.4</v>
      </c>
      <c r="H27" s="21">
        <f>SUM(H28)</f>
        <v>10.4</v>
      </c>
    </row>
    <row r="28" spans="1:8" ht="16.5" customHeight="1" x14ac:dyDescent="0.25">
      <c r="A28" s="18" t="s">
        <v>31</v>
      </c>
      <c r="B28" s="19">
        <v>346</v>
      </c>
      <c r="C28" s="20" t="s">
        <v>13</v>
      </c>
      <c r="D28" s="20" t="s">
        <v>15</v>
      </c>
      <c r="E28" s="19" t="s">
        <v>29</v>
      </c>
      <c r="F28" s="19">
        <v>850</v>
      </c>
      <c r="G28" s="21">
        <v>38.4</v>
      </c>
      <c r="H28" s="21">
        <v>10.4</v>
      </c>
    </row>
    <row r="29" spans="1:8" ht="46.5" customHeight="1" x14ac:dyDescent="0.25">
      <c r="A29" s="10" t="s">
        <v>32</v>
      </c>
      <c r="B29" s="11">
        <v>346</v>
      </c>
      <c r="C29" s="12" t="s">
        <v>13</v>
      </c>
      <c r="D29" s="12" t="s">
        <v>15</v>
      </c>
      <c r="E29" s="11" t="s">
        <v>33</v>
      </c>
      <c r="F29" s="11"/>
      <c r="G29" s="13">
        <f>SUM(G30)</f>
        <v>4.3</v>
      </c>
      <c r="H29" s="13">
        <f t="shared" ref="H29" si="6">SUM(H30)</f>
        <v>1.1000000000000001</v>
      </c>
    </row>
    <row r="30" spans="1:8" ht="18.75" customHeight="1" x14ac:dyDescent="0.25">
      <c r="A30" s="18" t="s">
        <v>30</v>
      </c>
      <c r="B30" s="19">
        <v>346</v>
      </c>
      <c r="C30" s="20" t="s">
        <v>13</v>
      </c>
      <c r="D30" s="20" t="s">
        <v>15</v>
      </c>
      <c r="E30" s="19" t="s">
        <v>33</v>
      </c>
      <c r="F30" s="19">
        <v>800</v>
      </c>
      <c r="G30" s="21">
        <f>SUM(G31)</f>
        <v>4.3</v>
      </c>
      <c r="H30" s="21">
        <f>SUM(H31)</f>
        <v>1.1000000000000001</v>
      </c>
    </row>
    <row r="31" spans="1:8" ht="18" customHeight="1" x14ac:dyDescent="0.25">
      <c r="A31" s="18" t="s">
        <v>31</v>
      </c>
      <c r="B31" s="19">
        <v>346</v>
      </c>
      <c r="C31" s="20" t="s">
        <v>13</v>
      </c>
      <c r="D31" s="20" t="s">
        <v>15</v>
      </c>
      <c r="E31" s="19" t="s">
        <v>33</v>
      </c>
      <c r="F31" s="19">
        <v>850</v>
      </c>
      <c r="G31" s="21">
        <v>4.3</v>
      </c>
      <c r="H31" s="21">
        <v>1.1000000000000001</v>
      </c>
    </row>
    <row r="32" spans="1:8" ht="15.75" x14ac:dyDescent="0.25">
      <c r="A32" s="14" t="s">
        <v>34</v>
      </c>
      <c r="B32" s="15">
        <v>346</v>
      </c>
      <c r="C32" s="16" t="s">
        <v>13</v>
      </c>
      <c r="D32" s="16">
        <v>11</v>
      </c>
      <c r="E32" s="15"/>
      <c r="F32" s="15"/>
      <c r="G32" s="17">
        <f>SUM(G46)</f>
        <v>180</v>
      </c>
      <c r="H32" s="17">
        <f t="shared" ref="H32" si="7">SUM(H46)</f>
        <v>0</v>
      </c>
    </row>
    <row r="33" spans="1:8" ht="15" customHeight="1" x14ac:dyDescent="0.25">
      <c r="A33" s="10" t="s">
        <v>35</v>
      </c>
      <c r="B33" s="11">
        <v>346</v>
      </c>
      <c r="C33" s="12" t="s">
        <v>13</v>
      </c>
      <c r="D33" s="12">
        <v>11</v>
      </c>
      <c r="E33" s="11" t="s">
        <v>36</v>
      </c>
      <c r="F33" s="11"/>
      <c r="G33" s="13">
        <f>SUM(G46)</f>
        <v>180</v>
      </c>
      <c r="H33" s="13">
        <f t="shared" ref="H33" si="8">SUM(H46)</f>
        <v>0</v>
      </c>
    </row>
    <row r="34" spans="1:8" ht="15.75" hidden="1" x14ac:dyDescent="0.25">
      <c r="A34" s="18" t="s">
        <v>37</v>
      </c>
      <c r="B34" s="19">
        <v>343</v>
      </c>
      <c r="C34" s="20" t="s">
        <v>13</v>
      </c>
      <c r="D34" s="20" t="s">
        <v>15</v>
      </c>
      <c r="E34" s="19" t="s">
        <v>36</v>
      </c>
      <c r="F34" s="19"/>
      <c r="G34" s="21">
        <f t="shared" ref="G34:H37" si="9">SUM(G35)</f>
        <v>0</v>
      </c>
      <c r="H34" s="21">
        <f t="shared" si="9"/>
        <v>0</v>
      </c>
    </row>
    <row r="35" spans="1:8" ht="15.75" hidden="1" x14ac:dyDescent="0.25">
      <c r="A35" s="18" t="s">
        <v>38</v>
      </c>
      <c r="B35" s="19">
        <v>343</v>
      </c>
      <c r="C35" s="20" t="s">
        <v>13</v>
      </c>
      <c r="D35" s="20" t="s">
        <v>15</v>
      </c>
      <c r="E35" s="19" t="s">
        <v>36</v>
      </c>
      <c r="F35" s="19"/>
      <c r="G35" s="21">
        <f t="shared" si="9"/>
        <v>0</v>
      </c>
      <c r="H35" s="21">
        <f t="shared" si="9"/>
        <v>0</v>
      </c>
    </row>
    <row r="36" spans="1:8" ht="15.75" hidden="1" x14ac:dyDescent="0.25">
      <c r="A36" s="18" t="s">
        <v>30</v>
      </c>
      <c r="B36" s="19">
        <v>343</v>
      </c>
      <c r="C36" s="20" t="s">
        <v>13</v>
      </c>
      <c r="D36" s="20" t="s">
        <v>15</v>
      </c>
      <c r="E36" s="19" t="s">
        <v>36</v>
      </c>
      <c r="F36" s="19"/>
      <c r="G36" s="21">
        <f t="shared" si="9"/>
        <v>0</v>
      </c>
      <c r="H36" s="21">
        <f t="shared" si="9"/>
        <v>0</v>
      </c>
    </row>
    <row r="37" spans="1:8" ht="15.75" hidden="1" x14ac:dyDescent="0.25">
      <c r="A37" s="18" t="s">
        <v>39</v>
      </c>
      <c r="B37" s="19">
        <v>343</v>
      </c>
      <c r="C37" s="20" t="s">
        <v>13</v>
      </c>
      <c r="D37" s="20" t="s">
        <v>15</v>
      </c>
      <c r="E37" s="19" t="s">
        <v>36</v>
      </c>
      <c r="F37" s="19">
        <v>100</v>
      </c>
      <c r="G37" s="21">
        <f t="shared" si="9"/>
        <v>0</v>
      </c>
      <c r="H37" s="21">
        <f t="shared" si="9"/>
        <v>0</v>
      </c>
    </row>
    <row r="38" spans="1:8" ht="15.75" hidden="1" x14ac:dyDescent="0.25">
      <c r="A38" s="23" t="s">
        <v>34</v>
      </c>
      <c r="B38" s="19">
        <v>343</v>
      </c>
      <c r="C38" s="20" t="s">
        <v>13</v>
      </c>
      <c r="D38" s="20" t="s">
        <v>15</v>
      </c>
      <c r="E38" s="19" t="s">
        <v>36</v>
      </c>
      <c r="F38" s="19">
        <v>120</v>
      </c>
      <c r="G38" s="21">
        <v>0</v>
      </c>
      <c r="H38" s="21">
        <v>0</v>
      </c>
    </row>
    <row r="39" spans="1:8" ht="15.75" hidden="1" x14ac:dyDescent="0.25">
      <c r="A39" s="18" t="s">
        <v>35</v>
      </c>
      <c r="B39" s="19">
        <v>343</v>
      </c>
      <c r="C39" s="19" t="s">
        <v>13</v>
      </c>
      <c r="D39" s="20" t="s">
        <v>40</v>
      </c>
      <c r="E39" s="19" t="s">
        <v>36</v>
      </c>
      <c r="F39" s="19"/>
      <c r="G39" s="21">
        <f t="shared" ref="G39:H41" si="10">SUM(G40)</f>
        <v>0</v>
      </c>
      <c r="H39" s="21">
        <f t="shared" si="10"/>
        <v>0</v>
      </c>
    </row>
    <row r="40" spans="1:8" ht="15.75" hidden="1" x14ac:dyDescent="0.25">
      <c r="A40" s="18" t="s">
        <v>37</v>
      </c>
      <c r="B40" s="19">
        <v>343</v>
      </c>
      <c r="C40" s="19" t="s">
        <v>13</v>
      </c>
      <c r="D40" s="20" t="s">
        <v>40</v>
      </c>
      <c r="E40" s="19" t="s">
        <v>36</v>
      </c>
      <c r="F40" s="19"/>
      <c r="G40" s="21">
        <f t="shared" si="10"/>
        <v>0</v>
      </c>
      <c r="H40" s="21">
        <f t="shared" si="10"/>
        <v>0</v>
      </c>
    </row>
    <row r="41" spans="1:8" ht="15.75" hidden="1" x14ac:dyDescent="0.25">
      <c r="A41" s="18" t="s">
        <v>38</v>
      </c>
      <c r="B41" s="19">
        <v>343</v>
      </c>
      <c r="C41" s="19" t="s">
        <v>13</v>
      </c>
      <c r="D41" s="20" t="s">
        <v>40</v>
      </c>
      <c r="E41" s="19" t="s">
        <v>36</v>
      </c>
      <c r="F41" s="19">
        <v>800</v>
      </c>
      <c r="G41" s="21">
        <f t="shared" si="10"/>
        <v>0</v>
      </c>
      <c r="H41" s="21">
        <f t="shared" si="10"/>
        <v>0</v>
      </c>
    </row>
    <row r="42" spans="1:8" ht="15.75" hidden="1" x14ac:dyDescent="0.25">
      <c r="A42" s="18" t="s">
        <v>30</v>
      </c>
      <c r="B42" s="19">
        <v>343</v>
      </c>
      <c r="C42" s="19" t="s">
        <v>13</v>
      </c>
      <c r="D42" s="20" t="s">
        <v>40</v>
      </c>
      <c r="E42" s="19" t="s">
        <v>36</v>
      </c>
      <c r="F42" s="19">
        <v>880</v>
      </c>
      <c r="G42" s="21">
        <v>0</v>
      </c>
      <c r="H42" s="21">
        <v>0</v>
      </c>
    </row>
    <row r="43" spans="1:8" ht="15.75" x14ac:dyDescent="0.25">
      <c r="A43" s="18" t="s">
        <v>37</v>
      </c>
      <c r="B43" s="19">
        <v>346</v>
      </c>
      <c r="C43" s="20" t="s">
        <v>13</v>
      </c>
      <c r="D43" s="20">
        <v>11</v>
      </c>
      <c r="E43" s="19" t="s">
        <v>41</v>
      </c>
      <c r="F43" s="19"/>
      <c r="G43" s="21">
        <f>SUM(G46)</f>
        <v>180</v>
      </c>
      <c r="H43" s="21">
        <f>SUM(H46)</f>
        <v>0</v>
      </c>
    </row>
    <row r="44" spans="1:8" ht="17.25" customHeight="1" x14ac:dyDescent="0.25">
      <c r="A44" s="18" t="s">
        <v>42</v>
      </c>
      <c r="B44" s="19">
        <v>346</v>
      </c>
      <c r="C44" s="20" t="s">
        <v>13</v>
      </c>
      <c r="D44" s="20">
        <v>11</v>
      </c>
      <c r="E44" s="19" t="s">
        <v>43</v>
      </c>
      <c r="F44" s="19"/>
      <c r="G44" s="21">
        <f>SUM(G46)</f>
        <v>180</v>
      </c>
      <c r="H44" s="21">
        <f>SUM(H46)</f>
        <v>0</v>
      </c>
    </row>
    <row r="45" spans="1:8" ht="15.75" x14ac:dyDescent="0.25">
      <c r="A45" s="18" t="s">
        <v>30</v>
      </c>
      <c r="B45" s="19">
        <v>346</v>
      </c>
      <c r="C45" s="20" t="s">
        <v>13</v>
      </c>
      <c r="D45" s="20">
        <v>11</v>
      </c>
      <c r="E45" s="19" t="s">
        <v>43</v>
      </c>
      <c r="F45" s="19">
        <v>800</v>
      </c>
      <c r="G45" s="21">
        <f>SUM(G46)</f>
        <v>180</v>
      </c>
      <c r="H45" s="21">
        <f>SUM(H46)</f>
        <v>0</v>
      </c>
    </row>
    <row r="46" spans="1:8" ht="15.75" x14ac:dyDescent="0.25">
      <c r="A46" s="18" t="s">
        <v>39</v>
      </c>
      <c r="B46" s="19">
        <v>346</v>
      </c>
      <c r="C46" s="20" t="s">
        <v>13</v>
      </c>
      <c r="D46" s="20">
        <v>11</v>
      </c>
      <c r="E46" s="19" t="s">
        <v>43</v>
      </c>
      <c r="F46" s="19">
        <v>870</v>
      </c>
      <c r="G46" s="21">
        <v>180</v>
      </c>
      <c r="H46" s="21">
        <v>0</v>
      </c>
    </row>
    <row r="47" spans="1:8" ht="18" customHeight="1" x14ac:dyDescent="0.25">
      <c r="A47" s="24" t="s">
        <v>44</v>
      </c>
      <c r="B47" s="11">
        <v>346</v>
      </c>
      <c r="C47" s="25" t="s">
        <v>13</v>
      </c>
      <c r="D47" s="26" t="s">
        <v>45</v>
      </c>
      <c r="E47" s="27"/>
      <c r="F47" s="27"/>
      <c r="G47" s="28">
        <f>SUM(G51)</f>
        <v>750</v>
      </c>
      <c r="H47" s="28">
        <f t="shared" ref="H47" si="11">SUM(H51)</f>
        <v>0</v>
      </c>
    </row>
    <row r="48" spans="1:8" ht="33.75" customHeight="1" x14ac:dyDescent="0.25">
      <c r="A48" s="29" t="s">
        <v>46</v>
      </c>
      <c r="B48" s="11">
        <v>346</v>
      </c>
      <c r="C48" s="30" t="s">
        <v>13</v>
      </c>
      <c r="D48" s="31" t="s">
        <v>45</v>
      </c>
      <c r="E48" s="32" t="s">
        <v>47</v>
      </c>
      <c r="F48" s="32"/>
      <c r="G48" s="33">
        <f>SUM(G51)</f>
        <v>750</v>
      </c>
      <c r="H48" s="33">
        <f t="shared" ref="H48" si="12">SUM(H51)</f>
        <v>0</v>
      </c>
    </row>
    <row r="49" spans="1:8" ht="31.5" customHeight="1" x14ac:dyDescent="0.25">
      <c r="A49" s="34" t="s">
        <v>48</v>
      </c>
      <c r="B49" s="19">
        <v>346</v>
      </c>
      <c r="C49" s="35" t="s">
        <v>13</v>
      </c>
      <c r="D49" s="36" t="s">
        <v>45</v>
      </c>
      <c r="E49" s="37" t="s">
        <v>49</v>
      </c>
      <c r="F49" s="37"/>
      <c r="G49" s="38">
        <f>SUM(G51)</f>
        <v>750</v>
      </c>
      <c r="H49" s="38">
        <f>SUM(H51)</f>
        <v>0</v>
      </c>
    </row>
    <row r="50" spans="1:8" ht="20.25" customHeight="1" x14ac:dyDescent="0.25">
      <c r="A50" s="34" t="s">
        <v>26</v>
      </c>
      <c r="B50" s="19">
        <v>346</v>
      </c>
      <c r="C50" s="35" t="s">
        <v>13</v>
      </c>
      <c r="D50" s="36" t="s">
        <v>45</v>
      </c>
      <c r="E50" s="37" t="s">
        <v>49</v>
      </c>
      <c r="F50" s="37">
        <v>220</v>
      </c>
      <c r="G50" s="38">
        <f>SUM(G51)</f>
        <v>750</v>
      </c>
      <c r="H50" s="38">
        <f>SUM(H51)</f>
        <v>0</v>
      </c>
    </row>
    <row r="51" spans="1:8" ht="31.5" customHeight="1" x14ac:dyDescent="0.25">
      <c r="A51" s="34" t="s">
        <v>27</v>
      </c>
      <c r="B51" s="19">
        <v>346</v>
      </c>
      <c r="C51" s="35" t="s">
        <v>13</v>
      </c>
      <c r="D51" s="36" t="s">
        <v>45</v>
      </c>
      <c r="E51" s="37" t="s">
        <v>49</v>
      </c>
      <c r="F51" s="37">
        <v>240</v>
      </c>
      <c r="G51" s="38">
        <v>750</v>
      </c>
      <c r="H51" s="38">
        <v>0</v>
      </c>
    </row>
    <row r="52" spans="1:8" ht="15.75" x14ac:dyDescent="0.25">
      <c r="A52" s="56" t="s">
        <v>50</v>
      </c>
      <c r="B52" s="40">
        <v>346</v>
      </c>
      <c r="C52" s="57" t="s">
        <v>51</v>
      </c>
      <c r="D52" s="57"/>
      <c r="E52" s="58"/>
      <c r="F52" s="58"/>
      <c r="G52" s="59">
        <f t="shared" ref="G52:H53" si="13">G53</f>
        <v>694.3</v>
      </c>
      <c r="H52" s="59">
        <f t="shared" si="13"/>
        <v>61.5</v>
      </c>
    </row>
    <row r="53" spans="1:8" ht="16.5" customHeight="1" x14ac:dyDescent="0.25">
      <c r="A53" s="64" t="s">
        <v>52</v>
      </c>
      <c r="B53" s="11">
        <v>346</v>
      </c>
      <c r="C53" s="31" t="s">
        <v>51</v>
      </c>
      <c r="D53" s="31" t="s">
        <v>53</v>
      </c>
      <c r="E53" s="32"/>
      <c r="F53" s="32"/>
      <c r="G53" s="33">
        <f t="shared" si="13"/>
        <v>694.3</v>
      </c>
      <c r="H53" s="33">
        <f t="shared" si="13"/>
        <v>61.5</v>
      </c>
    </row>
    <row r="54" spans="1:8" ht="18" customHeight="1" x14ac:dyDescent="0.25">
      <c r="A54" s="18" t="s">
        <v>54</v>
      </c>
      <c r="B54" s="19">
        <v>346</v>
      </c>
      <c r="C54" s="36" t="s">
        <v>51</v>
      </c>
      <c r="D54" s="36" t="s">
        <v>53</v>
      </c>
      <c r="E54" s="37" t="s">
        <v>55</v>
      </c>
      <c r="F54" s="37"/>
      <c r="G54" s="38">
        <f>G57+G59</f>
        <v>694.3</v>
      </c>
      <c r="H54" s="38">
        <f>SUM(H59+H57)</f>
        <v>61.5</v>
      </c>
    </row>
    <row r="55" spans="1:8" ht="30" customHeight="1" x14ac:dyDescent="0.25">
      <c r="A55" s="18" t="s">
        <v>56</v>
      </c>
      <c r="B55" s="19">
        <v>346</v>
      </c>
      <c r="C55" s="36" t="s">
        <v>51</v>
      </c>
      <c r="D55" s="36" t="s">
        <v>53</v>
      </c>
      <c r="E55" s="37" t="s">
        <v>57</v>
      </c>
      <c r="F55" s="37"/>
      <c r="G55" s="38">
        <f>G57+G59</f>
        <v>694.3</v>
      </c>
      <c r="H55" s="38">
        <f>SUM(H59+H57)</f>
        <v>61.5</v>
      </c>
    </row>
    <row r="56" spans="1:8" ht="30.75" customHeight="1" x14ac:dyDescent="0.25">
      <c r="A56" s="18" t="s">
        <v>58</v>
      </c>
      <c r="B56" s="19">
        <v>346</v>
      </c>
      <c r="C56" s="36" t="s">
        <v>51</v>
      </c>
      <c r="D56" s="36" t="s">
        <v>53</v>
      </c>
      <c r="E56" s="37" t="s">
        <v>59</v>
      </c>
      <c r="F56" s="37"/>
      <c r="G56" s="38">
        <f>G57+G59</f>
        <v>694.3</v>
      </c>
      <c r="H56" s="38">
        <f>SUM(H59+H57)</f>
        <v>61.5</v>
      </c>
    </row>
    <row r="57" spans="1:8" ht="60.75" customHeight="1" x14ac:dyDescent="0.25">
      <c r="A57" s="18" t="s">
        <v>60</v>
      </c>
      <c r="B57" s="19">
        <v>346</v>
      </c>
      <c r="C57" s="36" t="s">
        <v>51</v>
      </c>
      <c r="D57" s="36" t="s">
        <v>53</v>
      </c>
      <c r="E57" s="37" t="s">
        <v>59</v>
      </c>
      <c r="F57" s="37">
        <v>100</v>
      </c>
      <c r="G57" s="38">
        <f>SUM(G58)</f>
        <v>651.4</v>
      </c>
      <c r="H57" s="38">
        <f t="shared" ref="H57" si="14">SUM(H58)</f>
        <v>59.7</v>
      </c>
    </row>
    <row r="58" spans="1:8" ht="30" customHeight="1" x14ac:dyDescent="0.25">
      <c r="A58" s="34" t="s">
        <v>61</v>
      </c>
      <c r="B58" s="19">
        <v>346</v>
      </c>
      <c r="C58" s="36" t="s">
        <v>51</v>
      </c>
      <c r="D58" s="36" t="s">
        <v>53</v>
      </c>
      <c r="E58" s="37" t="s">
        <v>59</v>
      </c>
      <c r="F58" s="37">
        <v>120</v>
      </c>
      <c r="G58" s="38">
        <v>651.4</v>
      </c>
      <c r="H58" s="38">
        <v>59.7</v>
      </c>
    </row>
    <row r="59" spans="1:8" ht="15.75" customHeight="1" x14ac:dyDescent="0.25">
      <c r="A59" s="63" t="s">
        <v>62</v>
      </c>
      <c r="B59" s="19">
        <v>346</v>
      </c>
      <c r="C59" s="36" t="s">
        <v>51</v>
      </c>
      <c r="D59" s="36" t="s">
        <v>53</v>
      </c>
      <c r="E59" s="37" t="s">
        <v>59</v>
      </c>
      <c r="F59" s="37">
        <v>200</v>
      </c>
      <c r="G59" s="38">
        <f>SUM(G60)</f>
        <v>42.9</v>
      </c>
      <c r="H59" s="38">
        <f t="shared" ref="H59" si="15">SUM(H60)</f>
        <v>1.8</v>
      </c>
    </row>
    <row r="60" spans="1:8" ht="29.25" customHeight="1" x14ac:dyDescent="0.25">
      <c r="A60" s="34" t="s">
        <v>63</v>
      </c>
      <c r="B60" s="19">
        <v>346</v>
      </c>
      <c r="C60" s="36" t="s">
        <v>51</v>
      </c>
      <c r="D60" s="36" t="s">
        <v>53</v>
      </c>
      <c r="E60" s="37" t="s">
        <v>59</v>
      </c>
      <c r="F60" s="37">
        <v>240</v>
      </c>
      <c r="G60" s="38">
        <v>42.9</v>
      </c>
      <c r="H60" s="38">
        <v>1.8</v>
      </c>
    </row>
    <row r="61" spans="1:8" ht="18" customHeight="1" x14ac:dyDescent="0.25">
      <c r="A61" s="14" t="s">
        <v>64</v>
      </c>
      <c r="B61" s="40">
        <v>346</v>
      </c>
      <c r="C61" s="16" t="s">
        <v>15</v>
      </c>
      <c r="D61" s="16"/>
      <c r="E61" s="15"/>
      <c r="F61" s="15"/>
      <c r="G61" s="17">
        <f>SUM(G62)</f>
        <v>2962.1</v>
      </c>
      <c r="H61" s="17">
        <f t="shared" ref="H61" si="16">SUM(H62)</f>
        <v>521.70000000000005</v>
      </c>
    </row>
    <row r="62" spans="1:8" ht="20.25" customHeight="1" x14ac:dyDescent="0.25">
      <c r="A62" s="14" t="s">
        <v>65</v>
      </c>
      <c r="B62" s="11">
        <v>346</v>
      </c>
      <c r="C62" s="16" t="s">
        <v>15</v>
      </c>
      <c r="D62" s="16" t="s">
        <v>66</v>
      </c>
      <c r="E62" s="15"/>
      <c r="F62" s="15"/>
      <c r="G62" s="17">
        <f>G63+G72</f>
        <v>2962.1</v>
      </c>
      <c r="H62" s="17">
        <f t="shared" ref="H62" si="17">H63+H72</f>
        <v>521.70000000000005</v>
      </c>
    </row>
    <row r="63" spans="1:8" ht="45.75" customHeight="1" x14ac:dyDescent="0.25">
      <c r="A63" s="10" t="s">
        <v>67</v>
      </c>
      <c r="B63" s="11">
        <v>346</v>
      </c>
      <c r="C63" s="12" t="s">
        <v>15</v>
      </c>
      <c r="D63" s="12" t="s">
        <v>66</v>
      </c>
      <c r="E63" s="11" t="s">
        <v>68</v>
      </c>
      <c r="F63" s="11"/>
      <c r="G63" s="13">
        <f>G64+G68</f>
        <v>2662.1</v>
      </c>
      <c r="H63" s="13">
        <f t="shared" ref="H63" si="18">H64+H68</f>
        <v>521.70000000000005</v>
      </c>
    </row>
    <row r="64" spans="1:8" ht="19.5" customHeight="1" x14ac:dyDescent="0.25">
      <c r="A64" s="18" t="s">
        <v>69</v>
      </c>
      <c r="B64" s="19">
        <v>346</v>
      </c>
      <c r="C64" s="20" t="s">
        <v>15</v>
      </c>
      <c r="D64" s="20" t="s">
        <v>66</v>
      </c>
      <c r="E64" s="19" t="s">
        <v>70</v>
      </c>
      <c r="F64" s="19"/>
      <c r="G64" s="21">
        <f>SUM(G65)</f>
        <v>2120.5</v>
      </c>
      <c r="H64" s="21">
        <f>SUM(H65)</f>
        <v>521.70000000000005</v>
      </c>
    </row>
    <row r="65" spans="1:8" ht="21" customHeight="1" x14ac:dyDescent="0.25">
      <c r="A65" s="18" t="s">
        <v>71</v>
      </c>
      <c r="B65" s="19">
        <v>346</v>
      </c>
      <c r="C65" s="20" t="s">
        <v>15</v>
      </c>
      <c r="D65" s="20" t="s">
        <v>66</v>
      </c>
      <c r="E65" s="19" t="s">
        <v>72</v>
      </c>
      <c r="F65" s="19"/>
      <c r="G65" s="21">
        <f>SUM(G67)</f>
        <v>2120.5</v>
      </c>
      <c r="H65" s="21">
        <f>SUM(H67)</f>
        <v>521.70000000000005</v>
      </c>
    </row>
    <row r="66" spans="1:8" ht="15" customHeight="1" x14ac:dyDescent="0.25">
      <c r="A66" s="18" t="s">
        <v>73</v>
      </c>
      <c r="B66" s="19">
        <v>346</v>
      </c>
      <c r="C66" s="20" t="s">
        <v>15</v>
      </c>
      <c r="D66" s="20" t="s">
        <v>66</v>
      </c>
      <c r="E66" s="19" t="s">
        <v>72</v>
      </c>
      <c r="F66" s="19">
        <v>200</v>
      </c>
      <c r="G66" s="21">
        <f>SUM(G67)</f>
        <v>2120.5</v>
      </c>
      <c r="H66" s="21">
        <f>SUM(H67)</f>
        <v>521.70000000000005</v>
      </c>
    </row>
    <row r="67" spans="1:8" ht="30.75" customHeight="1" x14ac:dyDescent="0.25">
      <c r="A67" s="18" t="s">
        <v>27</v>
      </c>
      <c r="B67" s="19">
        <v>346</v>
      </c>
      <c r="C67" s="20" t="s">
        <v>15</v>
      </c>
      <c r="D67" s="20" t="s">
        <v>66</v>
      </c>
      <c r="E67" s="19" t="s">
        <v>72</v>
      </c>
      <c r="F67" s="19">
        <v>240</v>
      </c>
      <c r="G67" s="21">
        <v>2120.5</v>
      </c>
      <c r="H67" s="21">
        <v>521.70000000000005</v>
      </c>
    </row>
    <row r="68" spans="1:8" ht="18.75" customHeight="1" x14ac:dyDescent="0.25">
      <c r="A68" s="18" t="s">
        <v>74</v>
      </c>
      <c r="B68" s="19">
        <v>346</v>
      </c>
      <c r="C68" s="20" t="s">
        <v>15</v>
      </c>
      <c r="D68" s="20" t="s">
        <v>66</v>
      </c>
      <c r="E68" s="19" t="s">
        <v>75</v>
      </c>
      <c r="F68" s="19"/>
      <c r="G68" s="21">
        <f>SUM(G70)</f>
        <v>541.6</v>
      </c>
      <c r="H68" s="21">
        <f>SUM(H70)</f>
        <v>0</v>
      </c>
    </row>
    <row r="69" spans="1:8" ht="18.75" customHeight="1" x14ac:dyDescent="0.25">
      <c r="A69" s="18" t="s">
        <v>71</v>
      </c>
      <c r="B69" s="19">
        <v>346</v>
      </c>
      <c r="C69" s="20" t="s">
        <v>15</v>
      </c>
      <c r="D69" s="20" t="s">
        <v>66</v>
      </c>
      <c r="E69" s="19" t="s">
        <v>76</v>
      </c>
      <c r="F69" s="19"/>
      <c r="G69" s="21">
        <f>SUM(G70)</f>
        <v>541.6</v>
      </c>
      <c r="H69" s="21">
        <f>SUM(H71)</f>
        <v>0</v>
      </c>
    </row>
    <row r="70" spans="1:8" ht="15" customHeight="1" x14ac:dyDescent="0.25">
      <c r="A70" s="18" t="s">
        <v>26</v>
      </c>
      <c r="B70" s="19">
        <v>346</v>
      </c>
      <c r="C70" s="20" t="s">
        <v>15</v>
      </c>
      <c r="D70" s="20" t="s">
        <v>66</v>
      </c>
      <c r="E70" s="19" t="s">
        <v>76</v>
      </c>
      <c r="F70" s="19">
        <v>200</v>
      </c>
      <c r="G70" s="21">
        <f>G71</f>
        <v>541.6</v>
      </c>
      <c r="H70" s="21">
        <f>SUM(H71)</f>
        <v>0</v>
      </c>
    </row>
    <row r="71" spans="1:8" ht="33" customHeight="1" x14ac:dyDescent="0.25">
      <c r="A71" s="18" t="s">
        <v>27</v>
      </c>
      <c r="B71" s="19">
        <v>346</v>
      </c>
      <c r="C71" s="20" t="s">
        <v>15</v>
      </c>
      <c r="D71" s="20" t="s">
        <v>66</v>
      </c>
      <c r="E71" s="19" t="s">
        <v>76</v>
      </c>
      <c r="F71" s="19">
        <v>240</v>
      </c>
      <c r="G71" s="21">
        <v>541.6</v>
      </c>
      <c r="H71" s="21">
        <v>0</v>
      </c>
    </row>
    <row r="72" spans="1:8" ht="35.25" customHeight="1" x14ac:dyDescent="0.25">
      <c r="A72" s="10" t="s">
        <v>77</v>
      </c>
      <c r="B72" s="11">
        <v>346</v>
      </c>
      <c r="C72" s="12" t="s">
        <v>15</v>
      </c>
      <c r="D72" s="12" t="s">
        <v>66</v>
      </c>
      <c r="E72" s="11" t="s">
        <v>78</v>
      </c>
      <c r="F72" s="11"/>
      <c r="G72" s="13">
        <f>SUM(G73+G77)</f>
        <v>300</v>
      </c>
      <c r="H72" s="13">
        <f t="shared" ref="H72" si="19">SUM(H73+H77)</f>
        <v>0</v>
      </c>
    </row>
    <row r="73" spans="1:8" ht="34.5" customHeight="1" x14ac:dyDescent="0.25">
      <c r="A73" s="18" t="s">
        <v>79</v>
      </c>
      <c r="B73" s="19">
        <v>346</v>
      </c>
      <c r="C73" s="20" t="s">
        <v>15</v>
      </c>
      <c r="D73" s="20" t="s">
        <v>66</v>
      </c>
      <c r="E73" s="19" t="s">
        <v>80</v>
      </c>
      <c r="F73" s="19"/>
      <c r="G73" s="21">
        <f>SUM(G74)</f>
        <v>250</v>
      </c>
      <c r="H73" s="21">
        <f>SUM(H76)</f>
        <v>0</v>
      </c>
    </row>
    <row r="74" spans="1:8" ht="15.75" x14ac:dyDescent="0.25">
      <c r="A74" s="18" t="s">
        <v>71</v>
      </c>
      <c r="B74" s="19">
        <v>346</v>
      </c>
      <c r="C74" s="20" t="s">
        <v>15</v>
      </c>
      <c r="D74" s="20" t="s">
        <v>66</v>
      </c>
      <c r="E74" s="19" t="s">
        <v>81</v>
      </c>
      <c r="F74" s="19"/>
      <c r="G74" s="21">
        <f>SUM(G75)</f>
        <v>250</v>
      </c>
      <c r="H74" s="21">
        <f>SUM(H76)</f>
        <v>0</v>
      </c>
    </row>
    <row r="75" spans="1:8" ht="19.5" customHeight="1" x14ac:dyDescent="0.25">
      <c r="A75" s="18" t="s">
        <v>26</v>
      </c>
      <c r="B75" s="19">
        <v>346</v>
      </c>
      <c r="C75" s="20" t="s">
        <v>15</v>
      </c>
      <c r="D75" s="20" t="s">
        <v>66</v>
      </c>
      <c r="E75" s="19" t="s">
        <v>81</v>
      </c>
      <c r="F75" s="19">
        <v>200</v>
      </c>
      <c r="G75" s="21">
        <f>SUM(G76)</f>
        <v>250</v>
      </c>
      <c r="H75" s="21">
        <f>SUM(H76)</f>
        <v>0</v>
      </c>
    </row>
    <row r="76" spans="1:8" ht="30" customHeight="1" x14ac:dyDescent="0.25">
      <c r="A76" s="18" t="s">
        <v>27</v>
      </c>
      <c r="B76" s="19">
        <v>346</v>
      </c>
      <c r="C76" s="20" t="s">
        <v>15</v>
      </c>
      <c r="D76" s="20" t="s">
        <v>66</v>
      </c>
      <c r="E76" s="19" t="s">
        <v>81</v>
      </c>
      <c r="F76" s="19">
        <v>240</v>
      </c>
      <c r="G76" s="21">
        <v>250</v>
      </c>
      <c r="H76" s="21">
        <v>0</v>
      </c>
    </row>
    <row r="77" spans="1:8" ht="30.75" customHeight="1" x14ac:dyDescent="0.25">
      <c r="A77" s="18" t="s">
        <v>82</v>
      </c>
      <c r="B77" s="19">
        <v>346</v>
      </c>
      <c r="C77" s="20" t="s">
        <v>15</v>
      </c>
      <c r="D77" s="20" t="s">
        <v>66</v>
      </c>
      <c r="E77" s="19" t="s">
        <v>83</v>
      </c>
      <c r="F77" s="19"/>
      <c r="G77" s="21">
        <v>50</v>
      </c>
      <c r="H77" s="21">
        <f>H79</f>
        <v>0</v>
      </c>
    </row>
    <row r="78" spans="1:8" ht="15.75" x14ac:dyDescent="0.25">
      <c r="A78" s="18" t="s">
        <v>71</v>
      </c>
      <c r="B78" s="19">
        <v>346</v>
      </c>
      <c r="C78" s="20" t="s">
        <v>15</v>
      </c>
      <c r="D78" s="20" t="s">
        <v>66</v>
      </c>
      <c r="E78" s="19" t="s">
        <v>84</v>
      </c>
      <c r="F78" s="19"/>
      <c r="G78" s="21">
        <f>G79</f>
        <v>50</v>
      </c>
      <c r="H78" s="21">
        <f>H79</f>
        <v>0</v>
      </c>
    </row>
    <row r="79" spans="1:8" ht="20.25" customHeight="1" x14ac:dyDescent="0.25">
      <c r="A79" s="18" t="s">
        <v>26</v>
      </c>
      <c r="B79" s="19">
        <v>346</v>
      </c>
      <c r="C79" s="20" t="s">
        <v>15</v>
      </c>
      <c r="D79" s="20" t="s">
        <v>66</v>
      </c>
      <c r="E79" s="19" t="s">
        <v>84</v>
      </c>
      <c r="F79" s="19">
        <v>200</v>
      </c>
      <c r="G79" s="21">
        <f>G80</f>
        <v>50</v>
      </c>
      <c r="H79" s="21">
        <f>H80</f>
        <v>0</v>
      </c>
    </row>
    <row r="80" spans="1:8" ht="30.75" customHeight="1" x14ac:dyDescent="0.25">
      <c r="A80" s="18" t="s">
        <v>27</v>
      </c>
      <c r="B80" s="19">
        <v>346</v>
      </c>
      <c r="C80" s="20" t="s">
        <v>15</v>
      </c>
      <c r="D80" s="20" t="s">
        <v>66</v>
      </c>
      <c r="E80" s="19" t="s">
        <v>84</v>
      </c>
      <c r="F80" s="19">
        <v>240</v>
      </c>
      <c r="G80" s="21">
        <v>50</v>
      </c>
      <c r="H80" s="21">
        <v>0</v>
      </c>
    </row>
    <row r="81" spans="1:8" ht="15.75" x14ac:dyDescent="0.25">
      <c r="A81" s="14" t="s">
        <v>85</v>
      </c>
      <c r="B81" s="40">
        <v>346</v>
      </c>
      <c r="C81" s="16" t="s">
        <v>86</v>
      </c>
      <c r="D81" s="16"/>
      <c r="E81" s="15"/>
      <c r="F81" s="15"/>
      <c r="G81" s="17">
        <f>SUM(G82+G98+G103)</f>
        <v>39373.100000000006</v>
      </c>
      <c r="H81" s="17">
        <f t="shared" ref="H81" si="20">SUM(H82+H98+H103)</f>
        <v>2321.8000000000002</v>
      </c>
    </row>
    <row r="82" spans="1:8" ht="15.75" x14ac:dyDescent="0.25">
      <c r="A82" s="14" t="s">
        <v>87</v>
      </c>
      <c r="B82" s="15">
        <v>346</v>
      </c>
      <c r="C82" s="16" t="s">
        <v>86</v>
      </c>
      <c r="D82" s="16" t="s">
        <v>13</v>
      </c>
      <c r="E82" s="15"/>
      <c r="F82" s="15"/>
      <c r="G82" s="17">
        <f>SUM(G83+G91)</f>
        <v>21997.100000000002</v>
      </c>
      <c r="H82" s="17">
        <f t="shared" ref="H82" si="21">SUM(H83+H91)</f>
        <v>9.5</v>
      </c>
    </row>
    <row r="83" spans="1:8" ht="30.75" customHeight="1" x14ac:dyDescent="0.25">
      <c r="A83" s="53" t="s">
        <v>142</v>
      </c>
      <c r="B83" s="11">
        <v>346</v>
      </c>
      <c r="C83" s="45" t="s">
        <v>86</v>
      </c>
      <c r="D83" s="16" t="s">
        <v>13</v>
      </c>
      <c r="E83" s="15" t="s">
        <v>137</v>
      </c>
      <c r="F83" s="15"/>
      <c r="G83" s="17">
        <f>G84</f>
        <v>21916.400000000001</v>
      </c>
      <c r="H83" s="17">
        <f t="shared" ref="H83" si="22">H85</f>
        <v>0</v>
      </c>
    </row>
    <row r="84" spans="1:8" ht="17.25" customHeight="1" x14ac:dyDescent="0.25">
      <c r="A84" s="48" t="s">
        <v>139</v>
      </c>
      <c r="B84" s="19">
        <v>346</v>
      </c>
      <c r="C84" s="49" t="s">
        <v>86</v>
      </c>
      <c r="D84" s="20" t="s">
        <v>13</v>
      </c>
      <c r="E84" s="19" t="s">
        <v>140</v>
      </c>
      <c r="F84" s="19"/>
      <c r="G84" s="21">
        <f>G85+G88</f>
        <v>21916.400000000001</v>
      </c>
      <c r="H84" s="21">
        <f t="shared" ref="H84" si="23">H85</f>
        <v>0</v>
      </c>
    </row>
    <row r="85" spans="1:8" ht="62.25" customHeight="1" x14ac:dyDescent="0.25">
      <c r="A85" s="48" t="s">
        <v>141</v>
      </c>
      <c r="B85" s="19">
        <v>346</v>
      </c>
      <c r="C85" s="49" t="s">
        <v>86</v>
      </c>
      <c r="D85" s="20" t="s">
        <v>13</v>
      </c>
      <c r="E85" s="19" t="s">
        <v>138</v>
      </c>
      <c r="F85" s="15"/>
      <c r="G85" s="21">
        <f>G86</f>
        <v>15895.2</v>
      </c>
      <c r="H85" s="21">
        <f t="shared" ref="H85" si="24">H86</f>
        <v>0</v>
      </c>
    </row>
    <row r="86" spans="1:8" ht="21" customHeight="1" x14ac:dyDescent="0.25">
      <c r="A86" s="48" t="s">
        <v>26</v>
      </c>
      <c r="B86" s="19">
        <v>346</v>
      </c>
      <c r="C86" s="49" t="s">
        <v>86</v>
      </c>
      <c r="D86" s="20" t="s">
        <v>13</v>
      </c>
      <c r="E86" s="19" t="s">
        <v>138</v>
      </c>
      <c r="F86" s="19">
        <v>400</v>
      </c>
      <c r="G86" s="21">
        <f>G87</f>
        <v>15895.2</v>
      </c>
      <c r="H86" s="21">
        <f t="shared" ref="H86" si="25">H90</f>
        <v>0</v>
      </c>
    </row>
    <row r="87" spans="1:8" ht="36" customHeight="1" x14ac:dyDescent="0.25">
      <c r="A87" s="48" t="s">
        <v>27</v>
      </c>
      <c r="B87" s="19">
        <v>346</v>
      </c>
      <c r="C87" s="49" t="s">
        <v>86</v>
      </c>
      <c r="D87" s="20" t="s">
        <v>13</v>
      </c>
      <c r="E87" s="19" t="s">
        <v>138</v>
      </c>
      <c r="F87" s="19">
        <v>410</v>
      </c>
      <c r="G87" s="21">
        <v>15895.2</v>
      </c>
      <c r="H87" s="21">
        <v>0</v>
      </c>
    </row>
    <row r="88" spans="1:8" ht="21" customHeight="1" x14ac:dyDescent="0.25">
      <c r="A88" s="48" t="s">
        <v>143</v>
      </c>
      <c r="B88" s="19">
        <v>346</v>
      </c>
      <c r="C88" s="49" t="s">
        <v>86</v>
      </c>
      <c r="D88" s="20" t="s">
        <v>13</v>
      </c>
      <c r="E88" s="19" t="s">
        <v>144</v>
      </c>
      <c r="F88" s="19"/>
      <c r="G88" s="21">
        <f>G89</f>
        <v>6021.2</v>
      </c>
      <c r="H88" s="21">
        <f t="shared" ref="H88" si="26">H89</f>
        <v>0</v>
      </c>
    </row>
    <row r="89" spans="1:8" ht="21" customHeight="1" x14ac:dyDescent="0.25">
      <c r="A89" s="48" t="s">
        <v>26</v>
      </c>
      <c r="B89" s="19">
        <v>346</v>
      </c>
      <c r="C89" s="49" t="s">
        <v>86</v>
      </c>
      <c r="D89" s="20" t="s">
        <v>13</v>
      </c>
      <c r="E89" s="19" t="s">
        <v>144</v>
      </c>
      <c r="F89" s="19">
        <v>400</v>
      </c>
      <c r="G89" s="21">
        <f>G90</f>
        <v>6021.2</v>
      </c>
      <c r="H89" s="21">
        <f t="shared" ref="H89" si="27">H90</f>
        <v>0</v>
      </c>
    </row>
    <row r="90" spans="1:8" ht="31.5" customHeight="1" x14ac:dyDescent="0.25">
      <c r="A90" s="48" t="s">
        <v>27</v>
      </c>
      <c r="B90" s="19">
        <v>346</v>
      </c>
      <c r="C90" s="49" t="s">
        <v>86</v>
      </c>
      <c r="D90" s="20" t="s">
        <v>13</v>
      </c>
      <c r="E90" s="19" t="s">
        <v>144</v>
      </c>
      <c r="F90" s="19">
        <v>410</v>
      </c>
      <c r="G90" s="21">
        <v>6021.2</v>
      </c>
      <c r="H90" s="21">
        <v>0</v>
      </c>
    </row>
    <row r="91" spans="1:8" ht="19.5" customHeight="1" x14ac:dyDescent="0.25">
      <c r="A91" s="10" t="s">
        <v>88</v>
      </c>
      <c r="B91" s="11">
        <v>346</v>
      </c>
      <c r="C91" s="12" t="s">
        <v>86</v>
      </c>
      <c r="D91" s="12" t="s">
        <v>13</v>
      </c>
      <c r="E91" s="11" t="s">
        <v>89</v>
      </c>
      <c r="F91" s="11"/>
      <c r="G91" s="13">
        <f>SUM(G92+G95)</f>
        <v>80.7</v>
      </c>
      <c r="H91" s="13">
        <f t="shared" ref="H91" si="28">SUM(H92+H95)</f>
        <v>9.5</v>
      </c>
    </row>
    <row r="92" spans="1:8" ht="18.75" customHeight="1" x14ac:dyDescent="0.25">
      <c r="A92" s="18" t="s">
        <v>90</v>
      </c>
      <c r="B92" s="19">
        <v>346</v>
      </c>
      <c r="C92" s="20" t="s">
        <v>86</v>
      </c>
      <c r="D92" s="20" t="s">
        <v>13</v>
      </c>
      <c r="E92" s="19" t="s">
        <v>91</v>
      </c>
      <c r="F92" s="19"/>
      <c r="G92" s="21">
        <f t="shared" ref="G92:H93" si="29">SUM(G93)</f>
        <v>50</v>
      </c>
      <c r="H92" s="21">
        <f t="shared" si="29"/>
        <v>9.5</v>
      </c>
    </row>
    <row r="93" spans="1:8" ht="33" customHeight="1" x14ac:dyDescent="0.25">
      <c r="A93" s="18" t="s">
        <v>26</v>
      </c>
      <c r="B93" s="19">
        <v>346</v>
      </c>
      <c r="C93" s="20" t="s">
        <v>86</v>
      </c>
      <c r="D93" s="20" t="s">
        <v>13</v>
      </c>
      <c r="E93" s="19" t="s">
        <v>91</v>
      </c>
      <c r="F93" s="19">
        <v>200</v>
      </c>
      <c r="G93" s="21">
        <f t="shared" si="29"/>
        <v>50</v>
      </c>
      <c r="H93" s="21">
        <f t="shared" si="29"/>
        <v>9.5</v>
      </c>
    </row>
    <row r="94" spans="1:8" ht="33.75" customHeight="1" x14ac:dyDescent="0.25">
      <c r="A94" s="18" t="s">
        <v>27</v>
      </c>
      <c r="B94" s="19">
        <v>346</v>
      </c>
      <c r="C94" s="20" t="s">
        <v>86</v>
      </c>
      <c r="D94" s="20" t="s">
        <v>13</v>
      </c>
      <c r="E94" s="19" t="s">
        <v>91</v>
      </c>
      <c r="F94" s="19">
        <v>240</v>
      </c>
      <c r="G94" s="21">
        <v>50</v>
      </c>
      <c r="H94" s="21">
        <v>9.5</v>
      </c>
    </row>
    <row r="95" spans="1:8" ht="28.5" customHeight="1" x14ac:dyDescent="0.25">
      <c r="A95" s="18" t="s">
        <v>92</v>
      </c>
      <c r="B95" s="19">
        <v>346</v>
      </c>
      <c r="C95" s="20" t="s">
        <v>86</v>
      </c>
      <c r="D95" s="20" t="s">
        <v>13</v>
      </c>
      <c r="E95" s="19" t="s">
        <v>93</v>
      </c>
      <c r="F95" s="19"/>
      <c r="G95" s="21">
        <f>SUM(G97)</f>
        <v>30.7</v>
      </c>
      <c r="H95" s="21">
        <f>SUM(H97)</f>
        <v>0</v>
      </c>
    </row>
    <row r="96" spans="1:8" ht="16.5" customHeight="1" x14ac:dyDescent="0.25">
      <c r="A96" s="18" t="s">
        <v>94</v>
      </c>
      <c r="B96" s="19">
        <v>346</v>
      </c>
      <c r="C96" s="20" t="s">
        <v>86</v>
      </c>
      <c r="D96" s="20" t="s">
        <v>13</v>
      </c>
      <c r="E96" s="19" t="s">
        <v>93</v>
      </c>
      <c r="F96" s="19">
        <v>800</v>
      </c>
      <c r="G96" s="21">
        <f>SUM(G97)</f>
        <v>30.7</v>
      </c>
      <c r="H96" s="21">
        <f>SUM(H97)</f>
        <v>0</v>
      </c>
    </row>
    <row r="97" spans="1:8" ht="21" customHeight="1" x14ac:dyDescent="0.25">
      <c r="A97" s="18" t="s">
        <v>31</v>
      </c>
      <c r="B97" s="19">
        <v>346</v>
      </c>
      <c r="C97" s="20" t="s">
        <v>86</v>
      </c>
      <c r="D97" s="20" t="s">
        <v>13</v>
      </c>
      <c r="E97" s="19" t="s">
        <v>93</v>
      </c>
      <c r="F97" s="19">
        <v>850</v>
      </c>
      <c r="G97" s="21">
        <v>30.7</v>
      </c>
      <c r="H97" s="21">
        <v>0</v>
      </c>
    </row>
    <row r="98" spans="1:8" ht="17.25" customHeight="1" x14ac:dyDescent="0.25">
      <c r="A98" s="14" t="s">
        <v>95</v>
      </c>
      <c r="B98" s="15">
        <v>346</v>
      </c>
      <c r="C98" s="16" t="s">
        <v>86</v>
      </c>
      <c r="D98" s="16" t="s">
        <v>51</v>
      </c>
      <c r="E98" s="15"/>
      <c r="F98" s="15"/>
      <c r="G98" s="17">
        <f>G100</f>
        <v>250</v>
      </c>
      <c r="H98" s="17">
        <f t="shared" ref="H98" si="30">H100</f>
        <v>0</v>
      </c>
    </row>
    <row r="99" spans="1:8" ht="21" customHeight="1" x14ac:dyDescent="0.25">
      <c r="A99" s="18" t="s">
        <v>133</v>
      </c>
      <c r="B99" s="19">
        <v>346</v>
      </c>
      <c r="C99" s="20" t="s">
        <v>86</v>
      </c>
      <c r="D99" s="20" t="s">
        <v>51</v>
      </c>
      <c r="E99" s="19" t="s">
        <v>134</v>
      </c>
      <c r="F99" s="19"/>
      <c r="G99" s="21">
        <f>G100</f>
        <v>250</v>
      </c>
      <c r="H99" s="21">
        <v>0</v>
      </c>
    </row>
    <row r="100" spans="1:8" ht="17.25" customHeight="1" x14ac:dyDescent="0.25">
      <c r="A100" s="18" t="s">
        <v>135</v>
      </c>
      <c r="B100" s="19">
        <v>346</v>
      </c>
      <c r="C100" s="20" t="s">
        <v>86</v>
      </c>
      <c r="D100" s="20" t="s">
        <v>51</v>
      </c>
      <c r="E100" s="19" t="s">
        <v>136</v>
      </c>
      <c r="F100" s="19"/>
      <c r="G100" s="21">
        <f>G101</f>
        <v>250</v>
      </c>
      <c r="H100" s="21">
        <v>0</v>
      </c>
    </row>
    <row r="101" spans="1:8" ht="18.75" customHeight="1" x14ac:dyDescent="0.25">
      <c r="A101" s="18" t="s">
        <v>26</v>
      </c>
      <c r="B101" s="19">
        <v>346</v>
      </c>
      <c r="C101" s="20" t="s">
        <v>86</v>
      </c>
      <c r="D101" s="20" t="s">
        <v>51</v>
      </c>
      <c r="E101" s="19" t="s">
        <v>136</v>
      </c>
      <c r="F101" s="19">
        <v>200</v>
      </c>
      <c r="G101" s="21">
        <f>G102</f>
        <v>250</v>
      </c>
      <c r="H101" s="21">
        <v>0</v>
      </c>
    </row>
    <row r="102" spans="1:8" ht="33" customHeight="1" x14ac:dyDescent="0.25">
      <c r="A102" s="18" t="s">
        <v>27</v>
      </c>
      <c r="B102" s="19">
        <v>346</v>
      </c>
      <c r="C102" s="20" t="s">
        <v>86</v>
      </c>
      <c r="D102" s="20" t="s">
        <v>51</v>
      </c>
      <c r="E102" s="19" t="s">
        <v>136</v>
      </c>
      <c r="F102" s="19">
        <v>240</v>
      </c>
      <c r="G102" s="21">
        <v>250</v>
      </c>
      <c r="H102" s="21">
        <v>0</v>
      </c>
    </row>
    <row r="103" spans="1:8" ht="19.5" customHeight="1" x14ac:dyDescent="0.25">
      <c r="A103" s="39" t="s">
        <v>96</v>
      </c>
      <c r="B103" s="40">
        <v>346</v>
      </c>
      <c r="C103" s="41" t="s">
        <v>86</v>
      </c>
      <c r="D103" s="41" t="s">
        <v>53</v>
      </c>
      <c r="E103" s="42"/>
      <c r="F103" s="42"/>
      <c r="G103" s="43">
        <f>G104+G109+G119+G114</f>
        <v>17126</v>
      </c>
      <c r="H103" s="43">
        <f t="shared" ref="H103" si="31">H104+H109+H119+H114</f>
        <v>2312.3000000000002</v>
      </c>
    </row>
    <row r="104" spans="1:8" ht="62.25" customHeight="1" x14ac:dyDescent="0.25">
      <c r="A104" s="44" t="s">
        <v>97</v>
      </c>
      <c r="B104" s="11">
        <v>346</v>
      </c>
      <c r="C104" s="45" t="s">
        <v>86</v>
      </c>
      <c r="D104" s="45" t="s">
        <v>53</v>
      </c>
      <c r="E104" s="46" t="s">
        <v>98</v>
      </c>
      <c r="F104" s="46"/>
      <c r="G104" s="47">
        <f>G105</f>
        <v>463.6</v>
      </c>
      <c r="H104" s="47">
        <f t="shared" ref="H104" si="32">H105</f>
        <v>0</v>
      </c>
    </row>
    <row r="105" spans="1:8" ht="32.25" customHeight="1" x14ac:dyDescent="0.25">
      <c r="A105" s="48" t="s">
        <v>99</v>
      </c>
      <c r="B105" s="19">
        <v>346</v>
      </c>
      <c r="C105" s="49" t="s">
        <v>86</v>
      </c>
      <c r="D105" s="49" t="s">
        <v>53</v>
      </c>
      <c r="E105" s="50" t="s">
        <v>100</v>
      </c>
      <c r="F105" s="50"/>
      <c r="G105" s="51">
        <f>G106</f>
        <v>463.6</v>
      </c>
      <c r="H105" s="21">
        <f>SUM(H108)</f>
        <v>0</v>
      </c>
    </row>
    <row r="106" spans="1:8" ht="63.75" customHeight="1" x14ac:dyDescent="0.25">
      <c r="A106" s="52" t="s">
        <v>101</v>
      </c>
      <c r="B106" s="19">
        <v>346</v>
      </c>
      <c r="C106" s="49" t="s">
        <v>86</v>
      </c>
      <c r="D106" s="49" t="s">
        <v>53</v>
      </c>
      <c r="E106" s="50" t="s">
        <v>102</v>
      </c>
      <c r="F106" s="50"/>
      <c r="G106" s="51">
        <f>G107</f>
        <v>463.6</v>
      </c>
      <c r="H106" s="21">
        <f>SUM(H108)</f>
        <v>0</v>
      </c>
    </row>
    <row r="107" spans="1:8" ht="16.5" customHeight="1" x14ac:dyDescent="0.25">
      <c r="A107" s="48" t="s">
        <v>26</v>
      </c>
      <c r="B107" s="19">
        <v>346</v>
      </c>
      <c r="C107" s="49" t="s">
        <v>86</v>
      </c>
      <c r="D107" s="49" t="s">
        <v>53</v>
      </c>
      <c r="E107" s="50" t="s">
        <v>102</v>
      </c>
      <c r="F107" s="50">
        <v>200</v>
      </c>
      <c r="G107" s="51">
        <f>G108</f>
        <v>463.6</v>
      </c>
      <c r="H107" s="21">
        <f>SUM(H108)</f>
        <v>0</v>
      </c>
    </row>
    <row r="108" spans="1:8" ht="30.75" customHeight="1" x14ac:dyDescent="0.25">
      <c r="A108" s="48" t="s">
        <v>27</v>
      </c>
      <c r="B108" s="19">
        <v>346</v>
      </c>
      <c r="C108" s="49" t="s">
        <v>86</v>
      </c>
      <c r="D108" s="49" t="s">
        <v>53</v>
      </c>
      <c r="E108" s="50" t="s">
        <v>102</v>
      </c>
      <c r="F108" s="50">
        <v>240</v>
      </c>
      <c r="G108" s="51">
        <v>463.6</v>
      </c>
      <c r="H108" s="21">
        <v>0</v>
      </c>
    </row>
    <row r="109" spans="1:8" ht="33" customHeight="1" x14ac:dyDescent="0.25">
      <c r="A109" s="44" t="s">
        <v>103</v>
      </c>
      <c r="B109" s="11">
        <v>346</v>
      </c>
      <c r="C109" s="45" t="s">
        <v>86</v>
      </c>
      <c r="D109" s="45" t="s">
        <v>53</v>
      </c>
      <c r="E109" s="46" t="s">
        <v>104</v>
      </c>
      <c r="F109" s="46"/>
      <c r="G109" s="47">
        <f>SUM(G113)</f>
        <v>250</v>
      </c>
      <c r="H109" s="47">
        <f t="shared" ref="H109" si="33">SUM(H113)</f>
        <v>0</v>
      </c>
    </row>
    <row r="110" spans="1:8" ht="16.5" customHeight="1" x14ac:dyDescent="0.25">
      <c r="A110" s="52" t="s">
        <v>105</v>
      </c>
      <c r="B110" s="19">
        <v>346</v>
      </c>
      <c r="C110" s="49" t="s">
        <v>86</v>
      </c>
      <c r="D110" s="49" t="s">
        <v>53</v>
      </c>
      <c r="E110" s="50" t="s">
        <v>106</v>
      </c>
      <c r="F110" s="46"/>
      <c r="G110" s="51">
        <f>SUM(G113)</f>
        <v>250</v>
      </c>
      <c r="H110" s="21">
        <f>SUM(H113)</f>
        <v>0</v>
      </c>
    </row>
    <row r="111" spans="1:8" ht="20.25" customHeight="1" x14ac:dyDescent="0.25">
      <c r="A111" s="52" t="s">
        <v>71</v>
      </c>
      <c r="B111" s="19">
        <v>346</v>
      </c>
      <c r="C111" s="49" t="s">
        <v>86</v>
      </c>
      <c r="D111" s="49" t="s">
        <v>53</v>
      </c>
      <c r="E111" s="50" t="s">
        <v>132</v>
      </c>
      <c r="F111" s="46"/>
      <c r="G111" s="51">
        <f>SUM(G113)</f>
        <v>250</v>
      </c>
      <c r="H111" s="21">
        <f>SUM(H113)</f>
        <v>0</v>
      </c>
    </row>
    <row r="112" spans="1:8" ht="18" customHeight="1" x14ac:dyDescent="0.25">
      <c r="A112" s="48" t="s">
        <v>26</v>
      </c>
      <c r="B112" s="19">
        <v>346</v>
      </c>
      <c r="C112" s="49" t="s">
        <v>86</v>
      </c>
      <c r="D112" s="49" t="s">
        <v>53</v>
      </c>
      <c r="E112" s="50" t="s">
        <v>132</v>
      </c>
      <c r="F112" s="50">
        <v>200</v>
      </c>
      <c r="G112" s="51">
        <f>SUM(G113)</f>
        <v>250</v>
      </c>
      <c r="H112" s="21">
        <f>SUM(H113)</f>
        <v>0</v>
      </c>
    </row>
    <row r="113" spans="1:8" ht="30.75" customHeight="1" x14ac:dyDescent="0.25">
      <c r="A113" s="48" t="s">
        <v>27</v>
      </c>
      <c r="B113" s="19">
        <v>346</v>
      </c>
      <c r="C113" s="49" t="s">
        <v>86</v>
      </c>
      <c r="D113" s="49" t="s">
        <v>53</v>
      </c>
      <c r="E113" s="50" t="s">
        <v>132</v>
      </c>
      <c r="F113" s="50">
        <v>240</v>
      </c>
      <c r="G113" s="51">
        <v>250</v>
      </c>
      <c r="H113" s="21">
        <v>0</v>
      </c>
    </row>
    <row r="114" spans="1:8" ht="20.25" customHeight="1" x14ac:dyDescent="0.25">
      <c r="A114" s="53" t="s">
        <v>146</v>
      </c>
      <c r="B114" s="11">
        <v>346</v>
      </c>
      <c r="C114" s="45" t="s">
        <v>86</v>
      </c>
      <c r="D114" s="45" t="s">
        <v>53</v>
      </c>
      <c r="E114" s="46" t="s">
        <v>107</v>
      </c>
      <c r="F114" s="46"/>
      <c r="G114" s="61">
        <f>G116</f>
        <v>8500</v>
      </c>
      <c r="H114" s="61">
        <f t="shared" ref="H114" si="34">H116</f>
        <v>1116</v>
      </c>
    </row>
    <row r="115" spans="1:8" ht="35.25" customHeight="1" x14ac:dyDescent="0.25">
      <c r="A115" s="48" t="s">
        <v>147</v>
      </c>
      <c r="B115" s="19">
        <v>346</v>
      </c>
      <c r="C115" s="49" t="s">
        <v>86</v>
      </c>
      <c r="D115" s="49" t="s">
        <v>53</v>
      </c>
      <c r="E115" s="50" t="s">
        <v>148</v>
      </c>
      <c r="F115" s="46"/>
      <c r="G115" s="62">
        <f t="shared" ref="G115:H117" si="35">G116</f>
        <v>8500</v>
      </c>
      <c r="H115" s="62">
        <f t="shared" si="35"/>
        <v>1116</v>
      </c>
    </row>
    <row r="116" spans="1:8" ht="20.25" customHeight="1" x14ac:dyDescent="0.25">
      <c r="A116" s="48" t="s">
        <v>108</v>
      </c>
      <c r="B116" s="19">
        <v>346</v>
      </c>
      <c r="C116" s="49" t="s">
        <v>86</v>
      </c>
      <c r="D116" s="49" t="s">
        <v>53</v>
      </c>
      <c r="E116" s="50" t="s">
        <v>109</v>
      </c>
      <c r="F116" s="50"/>
      <c r="G116" s="62">
        <f t="shared" si="35"/>
        <v>8500</v>
      </c>
      <c r="H116" s="62">
        <f t="shared" si="35"/>
        <v>1116</v>
      </c>
    </row>
    <row r="117" spans="1:8" ht="15.75" customHeight="1" x14ac:dyDescent="0.25">
      <c r="A117" s="48" t="s">
        <v>26</v>
      </c>
      <c r="B117" s="19">
        <v>346</v>
      </c>
      <c r="C117" s="49" t="s">
        <v>86</v>
      </c>
      <c r="D117" s="49" t="s">
        <v>53</v>
      </c>
      <c r="E117" s="50" t="s">
        <v>109</v>
      </c>
      <c r="F117" s="50">
        <v>200</v>
      </c>
      <c r="G117" s="62">
        <f t="shared" si="35"/>
        <v>8500</v>
      </c>
      <c r="H117" s="21">
        <f t="shared" si="35"/>
        <v>1116</v>
      </c>
    </row>
    <row r="118" spans="1:8" ht="33" customHeight="1" x14ac:dyDescent="0.25">
      <c r="A118" s="48" t="s">
        <v>27</v>
      </c>
      <c r="B118" s="19">
        <v>346</v>
      </c>
      <c r="C118" s="49" t="s">
        <v>86</v>
      </c>
      <c r="D118" s="49" t="s">
        <v>53</v>
      </c>
      <c r="E118" s="50" t="s">
        <v>109</v>
      </c>
      <c r="F118" s="50">
        <v>240</v>
      </c>
      <c r="G118" s="62">
        <v>8500</v>
      </c>
      <c r="H118" s="21">
        <v>1116</v>
      </c>
    </row>
    <row r="119" spans="1:8" ht="15.75" x14ac:dyDescent="0.25">
      <c r="A119" s="10" t="s">
        <v>110</v>
      </c>
      <c r="B119" s="11">
        <v>346</v>
      </c>
      <c r="C119" s="12" t="s">
        <v>86</v>
      </c>
      <c r="D119" s="12" t="s">
        <v>53</v>
      </c>
      <c r="E119" s="11" t="s">
        <v>111</v>
      </c>
      <c r="F119" s="11"/>
      <c r="G119" s="13">
        <f>SUM(G120+G123)</f>
        <v>7912.4000000000005</v>
      </c>
      <c r="H119" s="13">
        <f t="shared" ref="H119" si="36">SUM(H120+H123)</f>
        <v>1196.3000000000002</v>
      </c>
    </row>
    <row r="120" spans="1:8" ht="18.75" customHeight="1" x14ac:dyDescent="0.25">
      <c r="A120" s="18" t="s">
        <v>149</v>
      </c>
      <c r="B120" s="19">
        <v>346</v>
      </c>
      <c r="C120" s="20" t="s">
        <v>86</v>
      </c>
      <c r="D120" s="20" t="s">
        <v>53</v>
      </c>
      <c r="E120" s="19" t="s">
        <v>112</v>
      </c>
      <c r="F120" s="19"/>
      <c r="G120" s="21">
        <f t="shared" ref="G120:H121" si="37">SUM(G121)</f>
        <v>1812.3</v>
      </c>
      <c r="H120" s="21">
        <f t="shared" si="37"/>
        <v>627.6</v>
      </c>
    </row>
    <row r="121" spans="1:8" ht="32.25" customHeight="1" x14ac:dyDescent="0.25">
      <c r="A121" s="18" t="s">
        <v>26</v>
      </c>
      <c r="B121" s="19">
        <v>346</v>
      </c>
      <c r="C121" s="20" t="s">
        <v>86</v>
      </c>
      <c r="D121" s="20" t="s">
        <v>53</v>
      </c>
      <c r="E121" s="19" t="s">
        <v>112</v>
      </c>
      <c r="F121" s="19">
        <v>200</v>
      </c>
      <c r="G121" s="21">
        <f t="shared" si="37"/>
        <v>1812.3</v>
      </c>
      <c r="H121" s="21">
        <f t="shared" si="37"/>
        <v>627.6</v>
      </c>
    </row>
    <row r="122" spans="1:8" ht="32.25" customHeight="1" x14ac:dyDescent="0.25">
      <c r="A122" s="18" t="s">
        <v>27</v>
      </c>
      <c r="B122" s="19">
        <v>346</v>
      </c>
      <c r="C122" s="20" t="s">
        <v>86</v>
      </c>
      <c r="D122" s="20" t="s">
        <v>53</v>
      </c>
      <c r="E122" s="19" t="s">
        <v>112</v>
      </c>
      <c r="F122" s="19">
        <v>240</v>
      </c>
      <c r="G122" s="21">
        <v>1812.3</v>
      </c>
      <c r="H122" s="21">
        <v>627.6</v>
      </c>
    </row>
    <row r="123" spans="1:8" ht="18" customHeight="1" x14ac:dyDescent="0.25">
      <c r="A123" s="18" t="s">
        <v>113</v>
      </c>
      <c r="B123" s="19">
        <v>346</v>
      </c>
      <c r="C123" s="20" t="s">
        <v>86</v>
      </c>
      <c r="D123" s="20" t="s">
        <v>53</v>
      </c>
      <c r="E123" s="19" t="s">
        <v>114</v>
      </c>
      <c r="F123" s="19"/>
      <c r="G123" s="21">
        <f>SUM(G124+G126)</f>
        <v>6100.1</v>
      </c>
      <c r="H123" s="21">
        <f>SUM(H124+H126)</f>
        <v>568.70000000000005</v>
      </c>
    </row>
    <row r="124" spans="1:8" ht="18" customHeight="1" x14ac:dyDescent="0.25">
      <c r="A124" s="18" t="s">
        <v>26</v>
      </c>
      <c r="B124" s="19">
        <v>346</v>
      </c>
      <c r="C124" s="20" t="s">
        <v>86</v>
      </c>
      <c r="D124" s="20" t="s">
        <v>53</v>
      </c>
      <c r="E124" s="19" t="s">
        <v>114</v>
      </c>
      <c r="F124" s="19">
        <v>200</v>
      </c>
      <c r="G124" s="21">
        <f>SUM(G125)</f>
        <v>6100.1</v>
      </c>
      <c r="H124" s="21">
        <f>SUM(H125)</f>
        <v>568.70000000000005</v>
      </c>
    </row>
    <row r="125" spans="1:8" ht="31.5" customHeight="1" x14ac:dyDescent="0.25">
      <c r="A125" s="18" t="s">
        <v>27</v>
      </c>
      <c r="B125" s="19">
        <v>346</v>
      </c>
      <c r="C125" s="20" t="s">
        <v>86</v>
      </c>
      <c r="D125" s="20" t="s">
        <v>53</v>
      </c>
      <c r="E125" s="19" t="s">
        <v>114</v>
      </c>
      <c r="F125" s="19">
        <v>240</v>
      </c>
      <c r="G125" s="21">
        <v>6100.1</v>
      </c>
      <c r="H125" s="21">
        <v>568.70000000000005</v>
      </c>
    </row>
    <row r="126" spans="1:8" ht="15.75" hidden="1" x14ac:dyDescent="0.25">
      <c r="A126" s="18" t="s">
        <v>30</v>
      </c>
      <c r="B126" s="19">
        <v>346</v>
      </c>
      <c r="C126" s="20" t="s">
        <v>86</v>
      </c>
      <c r="D126" s="20" t="s">
        <v>53</v>
      </c>
      <c r="E126" s="19" t="s">
        <v>114</v>
      </c>
      <c r="F126" s="19">
        <v>800</v>
      </c>
      <c r="G126" s="21">
        <f>SUM(G127)</f>
        <v>0</v>
      </c>
      <c r="H126" s="21">
        <f>SUM(H127)</f>
        <v>0</v>
      </c>
    </row>
    <row r="127" spans="1:8" ht="15.75" hidden="1" x14ac:dyDescent="0.25">
      <c r="A127" s="18" t="s">
        <v>31</v>
      </c>
      <c r="B127" s="19">
        <v>346</v>
      </c>
      <c r="C127" s="20" t="s">
        <v>86</v>
      </c>
      <c r="D127" s="20" t="s">
        <v>53</v>
      </c>
      <c r="E127" s="19" t="s">
        <v>114</v>
      </c>
      <c r="F127" s="19">
        <v>850</v>
      </c>
      <c r="G127" s="21">
        <v>0</v>
      </c>
      <c r="H127" s="21">
        <v>0</v>
      </c>
    </row>
    <row r="128" spans="1:8" ht="15.75" x14ac:dyDescent="0.25">
      <c r="A128" s="14" t="s">
        <v>115</v>
      </c>
      <c r="B128" s="40">
        <v>346</v>
      </c>
      <c r="C128" s="16">
        <v>10</v>
      </c>
      <c r="D128" s="16"/>
      <c r="E128" s="15"/>
      <c r="F128" s="15"/>
      <c r="G128" s="17">
        <f>SUM(G129+G134)</f>
        <v>400.5</v>
      </c>
      <c r="H128" s="17">
        <f t="shared" ref="H128" si="38">SUM(H129+H134)</f>
        <v>97.6</v>
      </c>
    </row>
    <row r="129" spans="1:8" ht="15.75" x14ac:dyDescent="0.25">
      <c r="A129" s="14" t="s">
        <v>116</v>
      </c>
      <c r="B129" s="15">
        <v>346</v>
      </c>
      <c r="C129" s="16">
        <v>10</v>
      </c>
      <c r="D129" s="16" t="s">
        <v>13</v>
      </c>
      <c r="E129" s="15"/>
      <c r="F129" s="15"/>
      <c r="G129" s="17">
        <f t="shared" ref="G129:H131" si="39">SUM(G130)</f>
        <v>390.5</v>
      </c>
      <c r="H129" s="17">
        <f t="shared" si="39"/>
        <v>97.6</v>
      </c>
    </row>
    <row r="130" spans="1:8" ht="15.75" x14ac:dyDescent="0.25">
      <c r="A130" s="18" t="s">
        <v>117</v>
      </c>
      <c r="B130" s="19">
        <v>346</v>
      </c>
      <c r="C130" s="20">
        <v>10</v>
      </c>
      <c r="D130" s="20" t="s">
        <v>13</v>
      </c>
      <c r="E130" s="19" t="s">
        <v>118</v>
      </c>
      <c r="F130" s="19"/>
      <c r="G130" s="21">
        <f t="shared" si="39"/>
        <v>390.5</v>
      </c>
      <c r="H130" s="21">
        <f t="shared" si="39"/>
        <v>97.6</v>
      </c>
    </row>
    <row r="131" spans="1:8" ht="17.25" customHeight="1" x14ac:dyDescent="0.25">
      <c r="A131" s="18" t="s">
        <v>119</v>
      </c>
      <c r="B131" s="19">
        <v>346</v>
      </c>
      <c r="C131" s="20">
        <v>10</v>
      </c>
      <c r="D131" s="20" t="s">
        <v>13</v>
      </c>
      <c r="E131" s="19" t="s">
        <v>120</v>
      </c>
      <c r="F131" s="19"/>
      <c r="G131" s="21">
        <f t="shared" si="39"/>
        <v>390.5</v>
      </c>
      <c r="H131" s="21">
        <f t="shared" si="39"/>
        <v>97.6</v>
      </c>
    </row>
    <row r="132" spans="1:8" ht="17.25" customHeight="1" x14ac:dyDescent="0.25">
      <c r="A132" s="18" t="s">
        <v>121</v>
      </c>
      <c r="B132" s="19">
        <v>346</v>
      </c>
      <c r="C132" s="20">
        <v>10</v>
      </c>
      <c r="D132" s="20" t="s">
        <v>13</v>
      </c>
      <c r="E132" s="19" t="s">
        <v>120</v>
      </c>
      <c r="F132" s="19">
        <v>300</v>
      </c>
      <c r="G132" s="21">
        <f>G133</f>
        <v>390.5</v>
      </c>
      <c r="H132" s="21">
        <f>H133</f>
        <v>97.6</v>
      </c>
    </row>
    <row r="133" spans="1:8" ht="20.25" customHeight="1" x14ac:dyDescent="0.25">
      <c r="A133" s="18" t="s">
        <v>122</v>
      </c>
      <c r="B133" s="19">
        <v>346</v>
      </c>
      <c r="C133" s="20">
        <v>10</v>
      </c>
      <c r="D133" s="20" t="s">
        <v>13</v>
      </c>
      <c r="E133" s="19" t="s">
        <v>120</v>
      </c>
      <c r="F133" s="19">
        <v>310</v>
      </c>
      <c r="G133" s="21">
        <v>390.5</v>
      </c>
      <c r="H133" s="21">
        <v>97.6</v>
      </c>
    </row>
    <row r="134" spans="1:8" ht="16.5" customHeight="1" x14ac:dyDescent="0.25">
      <c r="A134" s="14" t="s">
        <v>123</v>
      </c>
      <c r="B134" s="15">
        <v>346</v>
      </c>
      <c r="C134" s="16">
        <v>10</v>
      </c>
      <c r="D134" s="16" t="s">
        <v>124</v>
      </c>
      <c r="E134" s="15"/>
      <c r="F134" s="15"/>
      <c r="G134" s="17">
        <f>SUM(G138)</f>
        <v>10</v>
      </c>
      <c r="H134" s="17">
        <f>SUM(H138)</f>
        <v>0</v>
      </c>
    </row>
    <row r="135" spans="1:8" ht="18" customHeight="1" x14ac:dyDescent="0.25">
      <c r="A135" s="18" t="s">
        <v>125</v>
      </c>
      <c r="B135" s="19">
        <v>346</v>
      </c>
      <c r="C135" s="20">
        <v>10</v>
      </c>
      <c r="D135" s="20" t="s">
        <v>124</v>
      </c>
      <c r="E135" s="19" t="s">
        <v>126</v>
      </c>
      <c r="F135" s="19"/>
      <c r="G135" s="21">
        <f>SUM(G138)</f>
        <v>10</v>
      </c>
      <c r="H135" s="21">
        <f>SUM(H138)</f>
        <v>0</v>
      </c>
    </row>
    <row r="136" spans="1:8" ht="19.5" customHeight="1" x14ac:dyDescent="0.25">
      <c r="A136" s="18" t="s">
        <v>127</v>
      </c>
      <c r="B136" s="19">
        <v>346</v>
      </c>
      <c r="C136" s="20">
        <v>10</v>
      </c>
      <c r="D136" s="20" t="s">
        <v>124</v>
      </c>
      <c r="E136" s="19" t="s">
        <v>150</v>
      </c>
      <c r="F136" s="19"/>
      <c r="G136" s="21">
        <f>SUM(G138)</f>
        <v>10</v>
      </c>
      <c r="H136" s="21">
        <f>SUM(H138)</f>
        <v>0</v>
      </c>
    </row>
    <row r="137" spans="1:8" ht="17.25" customHeight="1" x14ac:dyDescent="0.25">
      <c r="A137" s="18" t="s">
        <v>30</v>
      </c>
      <c r="B137" s="19">
        <v>346</v>
      </c>
      <c r="C137" s="20">
        <v>10</v>
      </c>
      <c r="D137" s="20" t="s">
        <v>124</v>
      </c>
      <c r="E137" s="19" t="s">
        <v>150</v>
      </c>
      <c r="F137" s="19">
        <v>800</v>
      </c>
      <c r="G137" s="21">
        <f>SUM(G138)</f>
        <v>10</v>
      </c>
      <c r="H137" s="21">
        <f>SUM(H138)</f>
        <v>0</v>
      </c>
    </row>
    <row r="138" spans="1:8" ht="14.25" customHeight="1" x14ac:dyDescent="0.25">
      <c r="A138" s="18" t="s">
        <v>31</v>
      </c>
      <c r="B138" s="19">
        <v>346</v>
      </c>
      <c r="C138" s="20">
        <v>10</v>
      </c>
      <c r="D138" s="20" t="s">
        <v>124</v>
      </c>
      <c r="E138" s="19" t="s">
        <v>150</v>
      </c>
      <c r="F138" s="19">
        <v>850</v>
      </c>
      <c r="G138" s="21">
        <v>10</v>
      </c>
      <c r="H138" s="21">
        <v>0</v>
      </c>
    </row>
    <row r="139" spans="1:8" ht="14.25" customHeight="1" x14ac:dyDescent="0.25">
      <c r="A139" s="10" t="s">
        <v>128</v>
      </c>
      <c r="B139" s="11">
        <v>366</v>
      </c>
      <c r="C139" s="20"/>
      <c r="D139" s="20"/>
      <c r="E139" s="19"/>
      <c r="F139" s="19"/>
      <c r="G139" s="13">
        <f>SUM(G140)</f>
        <v>8.1</v>
      </c>
      <c r="H139" s="13">
        <f t="shared" ref="H139" si="40">SUM(H140)</f>
        <v>8.1</v>
      </c>
    </row>
    <row r="140" spans="1:8" ht="15.75" x14ac:dyDescent="0.25">
      <c r="A140" s="14" t="s">
        <v>12</v>
      </c>
      <c r="B140" s="15">
        <v>366</v>
      </c>
      <c r="C140" s="16" t="s">
        <v>13</v>
      </c>
      <c r="D140" s="60"/>
      <c r="E140" s="40"/>
      <c r="F140" s="40"/>
      <c r="G140" s="17">
        <f>SUM(G146)</f>
        <v>8.1</v>
      </c>
      <c r="H140" s="17">
        <f>SUM(H146)</f>
        <v>8.1</v>
      </c>
    </row>
    <row r="141" spans="1:8" ht="18" customHeight="1" x14ac:dyDescent="0.25">
      <c r="A141" s="14" t="s">
        <v>44</v>
      </c>
      <c r="B141" s="11">
        <v>366</v>
      </c>
      <c r="C141" s="16" t="s">
        <v>13</v>
      </c>
      <c r="D141" s="16">
        <v>13</v>
      </c>
      <c r="E141" s="15"/>
      <c r="F141" s="15"/>
      <c r="G141" s="17">
        <f>SUM(G146)</f>
        <v>8.1</v>
      </c>
      <c r="H141" s="17">
        <f>SUM(H146)</f>
        <v>8.1</v>
      </c>
    </row>
    <row r="142" spans="1:8" ht="19.5" customHeight="1" x14ac:dyDescent="0.25">
      <c r="A142" s="18" t="s">
        <v>35</v>
      </c>
      <c r="B142" s="19">
        <v>366</v>
      </c>
      <c r="C142" s="20" t="s">
        <v>13</v>
      </c>
      <c r="D142" s="20">
        <v>13</v>
      </c>
      <c r="E142" s="19" t="s">
        <v>36</v>
      </c>
      <c r="F142" s="19"/>
      <c r="G142" s="21">
        <f t="shared" ref="G142:H143" si="41">SUM(G145)</f>
        <v>8.1</v>
      </c>
      <c r="H142" s="21">
        <f t="shared" si="41"/>
        <v>8.1</v>
      </c>
    </row>
    <row r="143" spans="1:8" ht="21" customHeight="1" x14ac:dyDescent="0.25">
      <c r="A143" s="18" t="s">
        <v>152</v>
      </c>
      <c r="B143" s="19">
        <v>366</v>
      </c>
      <c r="C143" s="20" t="s">
        <v>13</v>
      </c>
      <c r="D143" s="20">
        <v>13</v>
      </c>
      <c r="E143" s="19" t="s">
        <v>129</v>
      </c>
      <c r="F143" s="19"/>
      <c r="G143" s="21">
        <f t="shared" si="41"/>
        <v>8.1</v>
      </c>
      <c r="H143" s="21">
        <f t="shared" si="41"/>
        <v>8.1</v>
      </c>
    </row>
    <row r="144" spans="1:8" ht="33" customHeight="1" x14ac:dyDescent="0.25">
      <c r="A144" s="18" t="s">
        <v>151</v>
      </c>
      <c r="B144" s="19">
        <v>366</v>
      </c>
      <c r="C144" s="20" t="s">
        <v>13</v>
      </c>
      <c r="D144" s="20">
        <v>13</v>
      </c>
      <c r="E144" s="19" t="s">
        <v>130</v>
      </c>
      <c r="F144" s="19"/>
      <c r="G144" s="21">
        <f t="shared" ref="G144:H145" si="42">SUM(G145)</f>
        <v>8.1</v>
      </c>
      <c r="H144" s="21">
        <f t="shared" si="42"/>
        <v>8.1</v>
      </c>
    </row>
    <row r="145" spans="1:8" ht="15.75" x14ac:dyDescent="0.25">
      <c r="A145" s="18" t="s">
        <v>30</v>
      </c>
      <c r="B145" s="19">
        <v>366</v>
      </c>
      <c r="C145" s="20" t="s">
        <v>13</v>
      </c>
      <c r="D145" s="20">
        <v>13</v>
      </c>
      <c r="E145" s="19" t="s">
        <v>130</v>
      </c>
      <c r="F145" s="19">
        <v>800</v>
      </c>
      <c r="G145" s="21">
        <f t="shared" si="42"/>
        <v>8.1</v>
      </c>
      <c r="H145" s="21">
        <f t="shared" si="42"/>
        <v>8.1</v>
      </c>
    </row>
    <row r="146" spans="1:8" ht="17.25" customHeight="1" x14ac:dyDescent="0.25">
      <c r="A146" s="18" t="s">
        <v>31</v>
      </c>
      <c r="B146" s="19">
        <v>366</v>
      </c>
      <c r="C146" s="20" t="s">
        <v>13</v>
      </c>
      <c r="D146" s="20">
        <v>13</v>
      </c>
      <c r="E146" s="19" t="s">
        <v>130</v>
      </c>
      <c r="F146" s="19">
        <v>850</v>
      </c>
      <c r="G146" s="21">
        <v>8.1</v>
      </c>
      <c r="H146" s="21">
        <v>8.1</v>
      </c>
    </row>
    <row r="147" spans="1:8" ht="15.75" x14ac:dyDescent="0.25">
      <c r="A147" s="10" t="s">
        <v>131</v>
      </c>
      <c r="B147" s="19"/>
      <c r="C147" s="19"/>
      <c r="D147" s="19"/>
      <c r="E147" s="19"/>
      <c r="F147" s="19"/>
      <c r="G147" s="13">
        <f>SUM(G11+G139)</f>
        <v>54099.600000000006</v>
      </c>
      <c r="H147" s="13">
        <f>SUM(H11+H139)</f>
        <v>5266.0000000000009</v>
      </c>
    </row>
    <row r="148" spans="1:8" x14ac:dyDescent="0.25">
      <c r="A148" s="9"/>
      <c r="B148" s="9"/>
      <c r="C148" s="9"/>
      <c r="D148" s="9"/>
      <c r="E148" s="9"/>
      <c r="F148" s="9"/>
      <c r="G148" s="9"/>
      <c r="H148" s="9"/>
    </row>
    <row r="149" spans="1:8" x14ac:dyDescent="0.25">
      <c r="A149" s="9"/>
      <c r="B149" s="9"/>
      <c r="C149" s="9"/>
      <c r="D149" s="9"/>
      <c r="E149" s="9"/>
      <c r="F149" s="9"/>
      <c r="G149" s="9"/>
      <c r="H149" s="9"/>
    </row>
  </sheetData>
  <mergeCells count="11">
    <mergeCell ref="F1:H1"/>
    <mergeCell ref="A5:H7"/>
    <mergeCell ref="E8:H8"/>
    <mergeCell ref="A9:A10"/>
    <mergeCell ref="B9:B10"/>
    <mergeCell ref="C9:C10"/>
    <mergeCell ref="D9:D10"/>
    <mergeCell ref="E9:E10"/>
    <mergeCell ref="F9:F10"/>
    <mergeCell ref="G9:G10"/>
    <mergeCell ref="H9:H10"/>
  </mergeCells>
  <pageMargins left="0.25" right="0.25" top="0.75" bottom="0.75" header="0.3" footer="0.3"/>
  <pageSetup paperSize="9" scale="65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56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user</dc:creator>
  <dc:description/>
  <cp:lastModifiedBy>MokrousBuh</cp:lastModifiedBy>
  <cp:revision>11</cp:revision>
  <cp:lastPrinted>2024-04-25T08:21:16Z</cp:lastPrinted>
  <dcterms:created xsi:type="dcterms:W3CDTF">2013-11-07T06:12:00Z</dcterms:created>
  <dcterms:modified xsi:type="dcterms:W3CDTF">2024-04-25T08:21:20Z</dcterms:modified>
  <dc:language>ru-RU</dc:language>
</cp:coreProperties>
</file>