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Лист1!$10:$11</definedName>
    <definedName name="_xlnm.Print_Area" localSheetId="0">Лист1!$A$1:$I$126</definedName>
  </definedNames>
  <calcPr calcId="144525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3" i="1" l="1"/>
  <c r="I13" i="1"/>
  <c r="G13" i="1"/>
  <c r="G91" i="1"/>
  <c r="H61" i="1"/>
  <c r="I61" i="1"/>
  <c r="G60" i="1"/>
  <c r="H63" i="1"/>
  <c r="I63" i="1"/>
  <c r="G63" i="1"/>
  <c r="G59" i="1"/>
  <c r="G58" i="1" s="1"/>
  <c r="G57" i="1" s="1"/>
  <c r="G56" i="1" s="1"/>
  <c r="G61" i="1"/>
  <c r="I49" i="1"/>
  <c r="I48" i="1" s="1"/>
  <c r="I47" i="1" s="1"/>
  <c r="I46" i="1" s="1"/>
  <c r="H50" i="1"/>
  <c r="H49" i="1" s="1"/>
  <c r="H48" i="1" s="1"/>
  <c r="H47" i="1" s="1"/>
  <c r="H46" i="1" s="1"/>
  <c r="I50" i="1"/>
  <c r="G49" i="1"/>
  <c r="G48" i="1" s="1"/>
  <c r="G47" i="1" s="1"/>
  <c r="G46" i="1" s="1"/>
  <c r="G50" i="1"/>
  <c r="I60" i="1" l="1"/>
  <c r="I59" i="1" s="1"/>
  <c r="I58" i="1" s="1"/>
  <c r="I57" i="1" s="1"/>
  <c r="I56" i="1" s="1"/>
  <c r="H60" i="1"/>
  <c r="H59" i="1" s="1"/>
  <c r="H58" i="1" s="1"/>
  <c r="H57" i="1" s="1"/>
  <c r="H56" i="1" s="1"/>
  <c r="I18" i="1"/>
  <c r="I17" i="1" s="1"/>
  <c r="I124" i="1"/>
  <c r="I123" i="1" s="1"/>
  <c r="H124" i="1"/>
  <c r="H123" i="1" s="1"/>
  <c r="G124" i="1"/>
  <c r="G123" i="1" s="1"/>
  <c r="I122" i="1"/>
  <c r="H122" i="1"/>
  <c r="G122" i="1"/>
  <c r="I121" i="1"/>
  <c r="H121" i="1"/>
  <c r="H120" i="1" s="1"/>
  <c r="G121" i="1"/>
  <c r="G120" i="1" s="1"/>
  <c r="I120" i="1"/>
  <c r="I118" i="1"/>
  <c r="H118" i="1"/>
  <c r="G118" i="1"/>
  <c r="I117" i="1"/>
  <c r="H117" i="1"/>
  <c r="G117" i="1"/>
  <c r="I116" i="1"/>
  <c r="H116" i="1"/>
  <c r="G116" i="1"/>
  <c r="I115" i="1"/>
  <c r="H115" i="1"/>
  <c r="G115" i="1"/>
  <c r="I113" i="1"/>
  <c r="I112" i="1" s="1"/>
  <c r="I111" i="1" s="1"/>
  <c r="H113" i="1"/>
  <c r="H112" i="1" s="1"/>
  <c r="H111" i="1" s="1"/>
  <c r="G113" i="1"/>
  <c r="G112" i="1" s="1"/>
  <c r="G111" i="1" s="1"/>
  <c r="I107" i="1"/>
  <c r="H107" i="1"/>
  <c r="G107" i="1"/>
  <c r="I105" i="1"/>
  <c r="H105" i="1"/>
  <c r="G105" i="1"/>
  <c r="I102" i="1"/>
  <c r="I101" i="1" s="1"/>
  <c r="H102" i="1"/>
  <c r="H101" i="1" s="1"/>
  <c r="G102" i="1"/>
  <c r="G101" i="1" s="1"/>
  <c r="I98" i="1"/>
  <c r="H98" i="1"/>
  <c r="G98" i="1"/>
  <c r="I97" i="1"/>
  <c r="H97" i="1"/>
  <c r="G97" i="1"/>
  <c r="I96" i="1"/>
  <c r="H96" i="1"/>
  <c r="G96" i="1"/>
  <c r="I95" i="1"/>
  <c r="H95" i="1"/>
  <c r="G95" i="1"/>
  <c r="I92" i="1"/>
  <c r="H92" i="1"/>
  <c r="G92" i="1"/>
  <c r="I91" i="1"/>
  <c r="H91" i="1"/>
  <c r="I89" i="1"/>
  <c r="I88" i="1" s="1"/>
  <c r="H89" i="1"/>
  <c r="H88" i="1" s="1"/>
  <c r="G89" i="1"/>
  <c r="G88" i="1" s="1"/>
  <c r="I83" i="1"/>
  <c r="H83" i="1"/>
  <c r="G83" i="1"/>
  <c r="I82" i="1"/>
  <c r="H82" i="1"/>
  <c r="G82" i="1"/>
  <c r="I81" i="1"/>
  <c r="H81" i="1"/>
  <c r="I79" i="1"/>
  <c r="H79" i="1"/>
  <c r="G79" i="1"/>
  <c r="I78" i="1"/>
  <c r="H78" i="1"/>
  <c r="G78" i="1"/>
  <c r="G77" i="1" s="1"/>
  <c r="G76" i="1" s="1"/>
  <c r="I77" i="1"/>
  <c r="I76" i="1" s="1"/>
  <c r="H77" i="1"/>
  <c r="I74" i="1"/>
  <c r="I72" i="1" s="1"/>
  <c r="H74" i="1"/>
  <c r="H72" i="1" s="1"/>
  <c r="G74" i="1"/>
  <c r="G73" i="1" s="1"/>
  <c r="I73" i="1"/>
  <c r="H73" i="1"/>
  <c r="I70" i="1"/>
  <c r="H70" i="1"/>
  <c r="G70" i="1"/>
  <c r="I69" i="1"/>
  <c r="H69" i="1"/>
  <c r="H68" i="1" s="1"/>
  <c r="G69" i="1"/>
  <c r="G68" i="1" s="1"/>
  <c r="I54" i="1"/>
  <c r="H54" i="1"/>
  <c r="G54" i="1"/>
  <c r="I53" i="1"/>
  <c r="H53" i="1"/>
  <c r="G53" i="1"/>
  <c r="I52" i="1"/>
  <c r="H52" i="1"/>
  <c r="G52" i="1"/>
  <c r="I44" i="1"/>
  <c r="H44" i="1"/>
  <c r="G44" i="1"/>
  <c r="I43" i="1"/>
  <c r="H43" i="1"/>
  <c r="G43" i="1"/>
  <c r="I42" i="1"/>
  <c r="H42" i="1"/>
  <c r="G42" i="1"/>
  <c r="I40" i="1"/>
  <c r="I39" i="1" s="1"/>
  <c r="I38" i="1" s="1"/>
  <c r="H40" i="1"/>
  <c r="H39" i="1" s="1"/>
  <c r="H38" i="1" s="1"/>
  <c r="G40" i="1"/>
  <c r="G39" i="1" s="1"/>
  <c r="G38" i="1" s="1"/>
  <c r="I36" i="1"/>
  <c r="I35" i="1" s="1"/>
  <c r="I34" i="1" s="1"/>
  <c r="I33" i="1" s="1"/>
  <c r="H36" i="1"/>
  <c r="H35" i="1" s="1"/>
  <c r="H34" i="1" s="1"/>
  <c r="H33" i="1" s="1"/>
  <c r="G36" i="1"/>
  <c r="G35" i="1" s="1"/>
  <c r="G34" i="1" s="1"/>
  <c r="G33" i="1" s="1"/>
  <c r="I32" i="1"/>
  <c r="I31" i="1" s="1"/>
  <c r="H32" i="1"/>
  <c r="H31" i="1" s="1"/>
  <c r="G32" i="1"/>
  <c r="G31" i="1"/>
  <c r="I29" i="1"/>
  <c r="H29" i="1"/>
  <c r="G29" i="1"/>
  <c r="G28" i="1" s="1"/>
  <c r="I28" i="1"/>
  <c r="H28" i="1"/>
  <c r="I26" i="1"/>
  <c r="H26" i="1"/>
  <c r="G26" i="1"/>
  <c r="I25" i="1"/>
  <c r="H25" i="1"/>
  <c r="G25" i="1"/>
  <c r="I23" i="1"/>
  <c r="H23" i="1"/>
  <c r="G23" i="1"/>
  <c r="I21" i="1"/>
  <c r="H21" i="1"/>
  <c r="G21" i="1"/>
  <c r="H18" i="1"/>
  <c r="H17" i="1" s="1"/>
  <c r="G18" i="1"/>
  <c r="G17" i="1" s="1"/>
  <c r="I87" i="1" l="1"/>
  <c r="I86" i="1" s="1"/>
  <c r="G20" i="1"/>
  <c r="G104" i="1"/>
  <c r="G100" i="1" s="1"/>
  <c r="G94" i="1" s="1"/>
  <c r="G72" i="1"/>
  <c r="G67" i="1" s="1"/>
  <c r="H104" i="1"/>
  <c r="H100" i="1" s="1"/>
  <c r="H94" i="1" s="1"/>
  <c r="H76" i="1"/>
  <c r="H20" i="1"/>
  <c r="H14" i="1" s="1"/>
  <c r="I104" i="1"/>
  <c r="I100" i="1" s="1"/>
  <c r="I94" i="1" s="1"/>
  <c r="I20" i="1"/>
  <c r="I14" i="1" s="1"/>
  <c r="H87" i="1"/>
  <c r="H86" i="1" s="1"/>
  <c r="I109" i="1"/>
  <c r="I110" i="1"/>
  <c r="G87" i="1"/>
  <c r="G86" i="1" s="1"/>
  <c r="G16" i="1"/>
  <c r="G15" i="1" s="1"/>
  <c r="G14" i="1"/>
  <c r="I15" i="1"/>
  <c r="H110" i="1"/>
  <c r="H109" i="1"/>
  <c r="G109" i="1"/>
  <c r="G110" i="1"/>
  <c r="H66" i="1"/>
  <c r="H65" i="1" s="1"/>
  <c r="I66" i="1"/>
  <c r="I65" i="1" s="1"/>
  <c r="G66" i="1"/>
  <c r="G65" i="1" s="1"/>
  <c r="H67" i="1"/>
  <c r="I68" i="1"/>
  <c r="I67" i="1"/>
  <c r="I85" i="1" l="1"/>
  <c r="H16" i="1"/>
  <c r="H15" i="1" s="1"/>
  <c r="H85" i="1"/>
  <c r="H12" i="1" s="1"/>
  <c r="G85" i="1"/>
  <c r="I12" i="1" l="1"/>
  <c r="I126" i="1" s="1"/>
  <c r="H126" i="1"/>
  <c r="G12" i="1"/>
  <c r="G126" i="1" s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333333"/>
            <rFont val="Calibri"/>
            <family val="2"/>
            <charset val="204"/>
          </rPr>
          <t xml:space="preserve">Microsoft Office:
</t>
        </r>
      </text>
    </comment>
  </commentList>
</comments>
</file>

<file path=xl/sharedStrings.xml><?xml version="1.0" encoding="utf-8"?>
<sst xmlns="http://schemas.openxmlformats.org/spreadsheetml/2006/main" count="423" uniqueCount="136">
  <si>
    <t>Приложение 2</t>
  </si>
  <si>
    <t>к решению Совета Мокроусского муниципального</t>
  </si>
  <si>
    <t>образования Федоровского муниципального района</t>
  </si>
  <si>
    <t xml:space="preserve">                                                                                                                                      </t>
  </si>
  <si>
    <t>(тыс. рублей)</t>
  </si>
  <si>
    <t>Наименование</t>
  </si>
  <si>
    <t>Код</t>
  </si>
  <si>
    <t>Раздел</t>
  </si>
  <si>
    <t>Подраздел</t>
  </si>
  <si>
    <t>Целевая статья</t>
  </si>
  <si>
    <t>Вид расходов</t>
  </si>
  <si>
    <t>сумма</t>
  </si>
  <si>
    <t>Администрация Мокроусского муниципального образования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</si>
  <si>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</si>
  <si>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</si>
  <si>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</si>
  <si>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</si>
  <si>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Выполнение функций  органами  местного самоуправления</t>
  </si>
  <si>
    <t>81 0 00 00000</t>
  </si>
  <si>
    <t>Обеспечение деятельности органов местного самоуправления</t>
  </si>
  <si>
    <t>81 3 00 00000</t>
  </si>
  <si>
    <t>Расходы на обеспечение деятельности Глава местной администрации (исполнительно-распорядительного органа муниципального образования)</t>
  </si>
  <si>
    <t>81 3 00 02100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</si>
  <si>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 </t>
  </si>
  <si>
    <t xml:space="preserve">Расходы на выплаты персоналу государственных (муниципальных) органов </t>
  </si>
  <si>
    <t>Расходы на обеспечение функций центрального аппарата</t>
  </si>
  <si>
    <t>81 3 00 02200</t>
  </si>
  <si>
    <t xml:space="preserve">Расходы на выплаты персоналу государственных (муниципальных органов) </t>
  </si>
  <si>
    <t>Закупка товаров, работ и услуг  для государственных  (муниципальных) нужд</t>
  </si>
  <si>
    <t>Иные закупки товаров, работ и услуг для обеспечения государственных  (муниципальных) нужд</t>
  </si>
  <si>
    <t>Уплата земельного налога, налога на имущество и транспортного налога органами местного самоуправления, не используемыми в рамках содержания и функционирования органов местного самоуправления</t>
  </si>
  <si>
    <t>81 3 00 06100</t>
  </si>
  <si>
    <t>Иные бюджетные ассигнования</t>
  </si>
  <si>
    <t>Уплата налогов, сборов и иных платежей</t>
  </si>
  <si>
    <t>Уплата земельного налога, налога на имущество и транспортного налога органами местного самоуправления,  предусмотренными на обеспечение деятельности аппарата управления</t>
  </si>
  <si>
    <t>81 3 00 06110</t>
  </si>
  <si>
    <t>Резервные фонды</t>
  </si>
  <si>
    <t>Расходы по исполнению отдельных обязательств</t>
  </si>
  <si>
    <t>87 0 00 00000</t>
  </si>
  <si>
    <t>Средства резервных фондов</t>
  </si>
  <si>
    <t>Средства резервного  фонда местной администрации</t>
  </si>
  <si>
    <t>Резервные средства</t>
  </si>
  <si>
    <t>07</t>
  </si>
  <si>
    <t>87 4 00 00000</t>
  </si>
  <si>
    <t>Средства резервного фонда местной администрации</t>
  </si>
  <si>
    <t>87 4 00 08800</t>
  </si>
  <si>
    <t>Другие общегосударственные вопросы</t>
  </si>
  <si>
    <t>13</t>
  </si>
  <si>
    <t>Мероприятия в сфере приватизации и продажи государственного и муниципального имущества</t>
  </si>
  <si>
    <t>84 0 00 00000</t>
  </si>
  <si>
    <t>Оценка недвижимости, признание прав и регулирование отношений по государственной и муниципальной собственности</t>
  </si>
  <si>
    <t>84 0 00 06600</t>
  </si>
  <si>
    <t>Национальная экономика</t>
  </si>
  <si>
    <t>Дорожное хозяйство (дорожные фонды)</t>
  </si>
  <si>
    <t>09</t>
  </si>
  <si>
    <t>МП «Ремонт и содержание  автомобильных дорог Мокроусского муниципального образования»</t>
  </si>
  <si>
    <t>21 0 00 00000</t>
  </si>
  <si>
    <t>Основное мероприятие «Содержание автомобильных дорог»</t>
  </si>
  <si>
    <t>21 0 01 00000</t>
  </si>
  <si>
    <t>Реализация основного мероприятия</t>
  </si>
  <si>
    <t>21 0 01 V0000</t>
  </si>
  <si>
    <t>Закупка товаров, работ и услуг  для государственных (муниципальных) нужд</t>
  </si>
  <si>
    <t>Основное мероприятие «Ремонт асфальтобетонного покрытия»</t>
  </si>
  <si>
    <t xml:space="preserve">21 0 02 00000 </t>
  </si>
  <si>
    <t xml:space="preserve">21 0 02 V0000 </t>
  </si>
  <si>
    <t>МП «Повышение безопасности дорожного движения в р.п.Мокроус»</t>
  </si>
  <si>
    <t xml:space="preserve">22 0 00 00000 </t>
  </si>
  <si>
    <t>Основное мероприятие «Закупка, установка и замена дорожных знаков в р.п.Мокроус»</t>
  </si>
  <si>
    <t xml:space="preserve">22 0 01 00000 </t>
  </si>
  <si>
    <t xml:space="preserve">22 0 01 V0000 </t>
  </si>
  <si>
    <t>Основное мероприятие « Разметка дорожного полотна, пешеходных переходов»</t>
  </si>
  <si>
    <t xml:space="preserve">22 0 02 00000 </t>
  </si>
  <si>
    <t xml:space="preserve">22 0 02 V0000 </t>
  </si>
  <si>
    <t>Жилищно-коммунальное хозяйство</t>
  </si>
  <si>
    <t>05</t>
  </si>
  <si>
    <t>Жилищное хозяйство</t>
  </si>
  <si>
    <t>Поддержка жилищного хозяйства</t>
  </si>
  <si>
    <t>71 0 00 00000</t>
  </si>
  <si>
    <t>Мероприятия в области жилищного хозяйства</t>
  </si>
  <si>
    <t>71 0 00 03000</t>
  </si>
  <si>
    <t>Уплата членских взносов на капитальный  ремонт общего имущества многоквартирных домов</t>
  </si>
  <si>
    <t>71 0 00 05080</t>
  </si>
  <si>
    <t>Иные межбюджетные ассигнования</t>
  </si>
  <si>
    <t>Благоустройство</t>
  </si>
  <si>
    <t>03</t>
  </si>
  <si>
    <t>МП  «Энергосбережение Мокроусского муниципального образования»</t>
  </si>
  <si>
    <t>23 0 00 00000</t>
  </si>
  <si>
    <t>Основное мероприятие «Реконструкция уличного освещения р.п.Мокроус»</t>
  </si>
  <si>
    <t>23 0 01 00000</t>
  </si>
  <si>
    <t>23 0 0 V0000</t>
  </si>
  <si>
    <t>Мероприятия по благоустройству</t>
  </si>
  <si>
    <t>73 0 00 00000</t>
  </si>
  <si>
    <t>Мероприятия на благоустройство на уличное освещение</t>
  </si>
  <si>
    <t>73 0 00 01000</t>
  </si>
  <si>
    <t>Прочие мероприятия по благоустройству</t>
  </si>
  <si>
    <t>73 0 00 06000</t>
  </si>
  <si>
    <t>Социальная политика</t>
  </si>
  <si>
    <t>Пенсионное обеспечение</t>
  </si>
  <si>
    <t>Социальная поддержка граждан</t>
  </si>
  <si>
    <t>49 0 00 00000</t>
  </si>
  <si>
    <t>Доплаты к пенсиям муниципальным служащим</t>
  </si>
  <si>
    <t>49 0 00 10010</t>
  </si>
  <si>
    <t>Социальное обеспечение и иные выплаты населению</t>
  </si>
  <si>
    <t>Публичные нормативные социальные выплаты гражданам</t>
  </si>
  <si>
    <t>Другие вопросы в области социальной политики</t>
  </si>
  <si>
    <t>06</t>
  </si>
  <si>
    <t>Реализация государственных функций в области социальной политики</t>
  </si>
  <si>
    <t>51 0 00 00000</t>
  </si>
  <si>
    <t>Мероприятия в области социальной политики</t>
  </si>
  <si>
    <t>51 0 00 21000</t>
  </si>
  <si>
    <t>Совет Мокроусского муниципального  образования</t>
  </si>
  <si>
    <t>Реализация государственных функций, связанных с общегосударственным управлением</t>
  </si>
  <si>
    <t>87 3 00 00000</t>
  </si>
  <si>
    <t>Мероприятия по поддержке ассоциации «Совет муниципальных образований Саратовской области»</t>
  </si>
  <si>
    <t>87 3 00 70400</t>
  </si>
  <si>
    <t xml:space="preserve">Итого </t>
  </si>
  <si>
    <t xml:space="preserve">Саратовской области от   .12.2024 г. № </t>
  </si>
  <si>
    <t xml:space="preserve"> Ведомственная структура расходов бюджета  муниципального образования на 2025 год и плановый период 2026 и 2027 годов</t>
  </si>
  <si>
    <t>24 0 00 00000</t>
  </si>
  <si>
    <t>Основное мероприятие " Капитальный и текущий ремонт здания администрации Мокроусского муниципального образования"</t>
  </si>
  <si>
    <t>24 0 01 00000</t>
  </si>
  <si>
    <t>24 0 01 V0000</t>
  </si>
  <si>
    <t>Национальная оборона</t>
  </si>
  <si>
    <t>02</t>
  </si>
  <si>
    <t>Мобилизационная и вневойсковая подготовка</t>
  </si>
  <si>
    <t>Расходы за счет межбюджетных трансфертов</t>
  </si>
  <si>
    <t>86 0 00 00000</t>
  </si>
  <si>
    <t>Осуществление органами местного самоуправления переданных государственных полномочий за счет субвенций федерального бюджета</t>
  </si>
  <si>
    <t>86 2 00 00000</t>
  </si>
  <si>
    <t>Осуществление первичного воинского учета  организациями местного самоуправления поселений, муниципальных и городских округов</t>
  </si>
  <si>
    <t>86 2 00 51180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</si>
  <si>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</t>
  </si>
  <si>
    <t>Расходы на выплату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</si>
  <si>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</si>
  <si>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</si>
  <si>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МП "Капитальный и текущий ремонт здания администрации Мокроусского муниципального образования Федоровского муниципального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</si>
</sst>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_₽_-;\-* #,##0.00\ _₽_-;_-* \-??\ _₽_-;_-@_-"/>
    <numFmt numFmtId="166" formatCode="0.0"/>
  </numFmts>
  <fonts count="18" x14ac:knownFonts="1"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3" fillId="0" borderId="0" applyBorder="0" applyProtection="0"/>
  </cellStyleXfs>
  <cellXfs count="109">
    <xf numFmtId="0" fontId="0" fillId="0" borderId="0" xfId="0"/>
    <xf numFmtId="0" fontId="1" fillId="0" borderId="0" xfId="0" applyFont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wrapText="1"/>
    </xf>
    <xf numFmtId="0" fontId="7" fillId="3" borderId="4" xfId="0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wrapText="1"/>
    </xf>
    <xf numFmtId="0" fontId="8" fillId="4" borderId="4" xfId="0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wrapText="1"/>
    </xf>
    <xf numFmtId="0" fontId="8" fillId="5" borderId="4" xfId="0" applyFont="1" applyFill="1" applyBorder="1" applyAlignment="1">
      <alignment horizontal="center"/>
    </xf>
    <xf numFmtId="49" fontId="8" fillId="5" borderId="4" xfId="0" applyNumberFormat="1" applyFont="1" applyFill="1" applyBorder="1" applyAlignment="1">
      <alignment horizontal="center"/>
    </xf>
    <xf numFmtId="164" fontId="8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wrapText="1"/>
    </xf>
    <xf numFmtId="0" fontId="9" fillId="5" borderId="4" xfId="0" applyFont="1" applyFill="1" applyBorder="1" applyAlignment="1">
      <alignment horizontal="center"/>
    </xf>
    <xf numFmtId="49" fontId="9" fillId="5" borderId="4" xfId="0" applyNumberFormat="1" applyFont="1" applyFill="1" applyBorder="1" applyAlignment="1">
      <alignment horizontal="center"/>
    </xf>
    <xf numFmtId="164" fontId="9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wrapText="1"/>
    </xf>
    <xf numFmtId="0" fontId="7" fillId="5" borderId="4" xfId="0" applyFont="1" applyFill="1" applyBorder="1" applyAlignment="1">
      <alignment horizontal="center"/>
    </xf>
    <xf numFmtId="49" fontId="7" fillId="5" borderId="4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7" fillId="6" borderId="4" xfId="0" applyNumberFormat="1" applyFont="1" applyFill="1" applyBorder="1" applyAlignment="1">
      <alignment horizontal="center"/>
    </xf>
    <xf numFmtId="0" fontId="10" fillId="5" borderId="4" xfId="0" applyFont="1" applyFill="1" applyBorder="1" applyAlignment="1">
      <alignment wrapText="1"/>
    </xf>
    <xf numFmtId="0" fontId="7" fillId="6" borderId="4" xfId="0" applyFont="1" applyFill="1" applyBorder="1" applyAlignment="1">
      <alignment horizontal="center"/>
    </xf>
    <xf numFmtId="49" fontId="7" fillId="6" borderId="4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1" fillId="5" borderId="4" xfId="0" applyFont="1" applyFill="1" applyBorder="1" applyAlignment="1">
      <alignment wrapText="1"/>
    </xf>
    <xf numFmtId="0" fontId="12" fillId="4" borderId="4" xfId="0" applyFont="1" applyFill="1" applyBorder="1" applyAlignment="1">
      <alignment horizontal="justify" wrapText="1"/>
    </xf>
    <xf numFmtId="0" fontId="7" fillId="4" borderId="4" xfId="0" applyFont="1" applyFill="1" applyBorder="1" applyAlignment="1">
      <alignment horizontal="center"/>
    </xf>
    <xf numFmtId="49" fontId="12" fillId="4" borderId="4" xfId="1" applyNumberFormat="1" applyFont="1" applyFill="1" applyBorder="1" applyAlignment="1" applyProtection="1">
      <alignment horizontal="center"/>
    </xf>
    <xf numFmtId="49" fontId="12" fillId="4" borderId="4" xfId="0" applyNumberFormat="1" applyFont="1" applyFill="1" applyBorder="1" applyAlignment="1" applyProtection="1">
      <alignment horizontal="center"/>
    </xf>
    <xf numFmtId="0" fontId="12" fillId="4" borderId="4" xfId="0" applyFont="1" applyFill="1" applyBorder="1" applyAlignment="1" applyProtection="1">
      <alignment horizontal="center"/>
    </xf>
    <xf numFmtId="166" fontId="12" fillId="4" borderId="4" xfId="0" applyNumberFormat="1" applyFont="1" applyFill="1" applyBorder="1" applyAlignment="1" applyProtection="1">
      <alignment horizontal="center"/>
    </xf>
    <xf numFmtId="0" fontId="14" fillId="5" borderId="4" xfId="0" applyFont="1" applyFill="1" applyBorder="1" applyAlignment="1">
      <alignment horizontal="justify" wrapText="1"/>
    </xf>
    <xf numFmtId="49" fontId="14" fillId="5" borderId="4" xfId="1" applyNumberFormat="1" applyFont="1" applyFill="1" applyBorder="1" applyAlignment="1" applyProtection="1">
      <alignment horizontal="center"/>
    </xf>
    <xf numFmtId="49" fontId="14" fillId="5" borderId="4" xfId="0" applyNumberFormat="1" applyFont="1" applyFill="1" applyBorder="1" applyAlignment="1" applyProtection="1">
      <alignment horizontal="center"/>
    </xf>
    <xf numFmtId="0" fontId="14" fillId="5" borderId="4" xfId="0" applyFont="1" applyFill="1" applyBorder="1" applyAlignment="1" applyProtection="1">
      <alignment horizontal="center"/>
    </xf>
    <xf numFmtId="166" fontId="14" fillId="5" borderId="4" xfId="0" applyNumberFormat="1" applyFont="1" applyFill="1" applyBorder="1" applyAlignment="1" applyProtection="1">
      <alignment horizontal="center"/>
    </xf>
    <xf numFmtId="0" fontId="15" fillId="5" borderId="4" xfId="0" applyFont="1" applyFill="1" applyBorder="1" applyAlignment="1">
      <alignment horizontal="justify" wrapText="1"/>
    </xf>
    <xf numFmtId="49" fontId="15" fillId="5" borderId="4" xfId="1" applyNumberFormat="1" applyFont="1" applyFill="1" applyBorder="1" applyAlignment="1" applyProtection="1">
      <alignment horizontal="center"/>
    </xf>
    <xf numFmtId="49" fontId="15" fillId="5" borderId="4" xfId="0" applyNumberFormat="1" applyFont="1" applyFill="1" applyBorder="1" applyAlignment="1" applyProtection="1">
      <alignment horizontal="center"/>
    </xf>
    <xf numFmtId="0" fontId="15" fillId="5" borderId="4" xfId="0" applyFont="1" applyFill="1" applyBorder="1" applyAlignment="1" applyProtection="1">
      <alignment horizontal="center"/>
    </xf>
    <xf numFmtId="166" fontId="15" fillId="5" borderId="4" xfId="0" applyNumberFormat="1" applyFont="1" applyFill="1" applyBorder="1" applyAlignment="1" applyProtection="1">
      <alignment horizontal="center"/>
    </xf>
    <xf numFmtId="0" fontId="9" fillId="3" borderId="4" xfId="0" applyFont="1" applyFill="1" applyBorder="1" applyAlignment="1">
      <alignment horizontal="center"/>
    </xf>
    <xf numFmtId="0" fontId="8" fillId="6" borderId="4" xfId="0" applyFont="1" applyFill="1" applyBorder="1" applyAlignment="1">
      <alignment wrapText="1"/>
    </xf>
    <xf numFmtId="49" fontId="8" fillId="6" borderId="4" xfId="0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164" fontId="8" fillId="6" borderId="4" xfId="0" applyNumberFormat="1" applyFont="1" applyFill="1" applyBorder="1" applyAlignment="1">
      <alignment horizontal="center"/>
    </xf>
    <xf numFmtId="0" fontId="7" fillId="6" borderId="4" xfId="0" applyFont="1" applyFill="1" applyBorder="1" applyAlignment="1">
      <alignment wrapText="1"/>
    </xf>
    <xf numFmtId="0" fontId="9" fillId="6" borderId="4" xfId="0" applyFont="1" applyFill="1" applyBorder="1" applyAlignment="1">
      <alignment wrapText="1"/>
    </xf>
    <xf numFmtId="49" fontId="9" fillId="6" borderId="4" xfId="0" applyNumberFormat="1" applyFont="1" applyFill="1" applyBorder="1" applyAlignment="1">
      <alignment horizontal="center"/>
    </xf>
    <xf numFmtId="164" fontId="9" fillId="6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justify" vertical="top" wrapText="1"/>
    </xf>
    <xf numFmtId="0" fontId="11" fillId="4" borderId="4" xfId="0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166" fontId="8" fillId="4" borderId="4" xfId="0" applyNumberFormat="1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left" vertical="top" wrapText="1"/>
    </xf>
    <xf numFmtId="49" fontId="8" fillId="5" borderId="4" xfId="0" applyNumberFormat="1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166" fontId="8" fillId="5" borderId="4" xfId="0" applyNumberFormat="1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left" vertical="top" wrapText="1"/>
    </xf>
    <xf numFmtId="49" fontId="7" fillId="5" borderId="4" xfId="0" applyNumberFormat="1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166" fontId="7" fillId="5" borderId="4" xfId="0" applyNumberFormat="1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left" vertical="top" wrapText="1"/>
    </xf>
    <xf numFmtId="49" fontId="9" fillId="5" borderId="4" xfId="0" applyNumberFormat="1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166" fontId="9" fillId="5" borderId="4" xfId="0" applyNumberFormat="1" applyFont="1" applyFill="1" applyBorder="1" applyAlignment="1">
      <alignment horizontal="center" wrapText="1"/>
    </xf>
    <xf numFmtId="0" fontId="9" fillId="5" borderId="4" xfId="0" applyFont="1" applyFill="1" applyBorder="1" applyAlignment="1">
      <alignment horizontal="justify" vertical="top" wrapText="1"/>
    </xf>
    <xf numFmtId="49" fontId="9" fillId="2" borderId="4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wrapText="1"/>
    </xf>
    <xf numFmtId="0" fontId="17" fillId="2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justify" wrapText="1"/>
    </xf>
    <xf numFmtId="49" fontId="14" fillId="4" borderId="4" xfId="1" applyNumberFormat="1" applyFont="1" applyFill="1" applyBorder="1" applyAlignment="1" applyProtection="1">
      <alignment horizontal="center"/>
    </xf>
    <xf numFmtId="49" fontId="14" fillId="4" borderId="4" xfId="0" applyNumberFormat="1" applyFont="1" applyFill="1" applyBorder="1" applyAlignment="1" applyProtection="1">
      <alignment horizontal="center"/>
    </xf>
    <xf numFmtId="0" fontId="14" fillId="4" borderId="4" xfId="0" applyFont="1" applyFill="1" applyBorder="1" applyAlignment="1" applyProtection="1">
      <alignment horizontal="center"/>
    </xf>
    <xf numFmtId="166" fontId="14" fillId="4" borderId="4" xfId="0" applyNumberFormat="1" applyFont="1" applyFill="1" applyBorder="1" applyAlignment="1" applyProtection="1">
      <alignment horizontal="center"/>
    </xf>
    <xf numFmtId="0" fontId="15" fillId="4" borderId="4" xfId="0" applyFont="1" applyFill="1" applyBorder="1" applyAlignment="1">
      <alignment horizontal="justify" wrapText="1"/>
    </xf>
    <xf numFmtId="0" fontId="9" fillId="4" borderId="4" xfId="0" applyFont="1" applyFill="1" applyBorder="1" applyAlignment="1">
      <alignment horizontal="center"/>
    </xf>
    <xf numFmtId="49" fontId="15" fillId="4" borderId="4" xfId="1" applyNumberFormat="1" applyFont="1" applyFill="1" applyBorder="1" applyAlignment="1" applyProtection="1">
      <alignment horizontal="center"/>
    </xf>
    <xf numFmtId="49" fontId="15" fillId="4" borderId="4" xfId="0" applyNumberFormat="1" applyFont="1" applyFill="1" applyBorder="1" applyAlignment="1" applyProtection="1">
      <alignment horizontal="center"/>
    </xf>
    <xf numFmtId="0" fontId="15" fillId="4" borderId="4" xfId="0" applyFont="1" applyFill="1" applyBorder="1" applyAlignment="1" applyProtection="1">
      <alignment horizontal="center"/>
    </xf>
    <xf numFmtId="166" fontId="15" fillId="4" borderId="4" xfId="0" applyNumberFormat="1" applyFont="1" applyFill="1" applyBorder="1" applyAlignment="1" applyProtection="1">
      <alignment horizontal="center"/>
    </xf>
    <xf numFmtId="0" fontId="12" fillId="5" borderId="4" xfId="0" applyFont="1" applyFill="1" applyBorder="1" applyAlignment="1">
      <alignment horizontal="justify" wrapText="1"/>
    </xf>
    <xf numFmtId="49" fontId="12" fillId="5" borderId="4" xfId="1" applyNumberFormat="1" applyFont="1" applyFill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/>
    </xf>
    <xf numFmtId="166" fontId="12" fillId="5" borderId="4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distributed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6"/>
  <sheetViews>
    <sheetView tabSelected="1" view="pageBreakPreview" topLeftCell="A112" zoomScale="90" zoomScaleNormal="80" zoomScalePageLayoutView="90" workbookViewId="0">
      <selection activeCell="I116" sqref="I116"/>
    </sheetView>
  </sheetViews>
  <sheetFormatPr defaultColWidth="8.7109375" defaultRowHeight="15" x14ac:dyDescent="0.25"/>
  <cols>
    <col min="1" max="1" width="48.140625" customWidth="1"/>
    <col min="2" max="2" width="7" customWidth="1"/>
    <col min="3" max="3" width="7.7109375" customWidth="1"/>
    <col min="5" max="5" width="18.42578125" customWidth="1"/>
    <col min="6" max="6" width="7.5703125" customWidth="1"/>
    <col min="7" max="7" width="12" customWidth="1"/>
    <col min="8" max="8" width="11.85546875" customWidth="1"/>
    <col min="9" max="9" width="11.5703125" customWidth="1"/>
  </cols>
  <sheetData>
    <row r="1" spans="1:9" ht="15" customHeight="1" x14ac:dyDescent="0.25">
      <c r="A1" s="1"/>
      <c r="B1" s="1"/>
      <c r="C1" s="1"/>
      <c r="D1" s="107" t="s">
        <v>0</v>
      </c>
      <c r="E1" s="107"/>
      <c r="F1" s="107"/>
      <c r="G1" s="107"/>
      <c r="H1" s="107"/>
      <c r="I1" s="107"/>
    </row>
    <row r="2" spans="1:9" ht="16.5" customHeight="1" x14ac:dyDescent="0.25">
      <c r="A2" s="1"/>
      <c r="B2" s="1"/>
      <c r="C2" s="1"/>
      <c r="D2" s="107" t="s">
        <v>1</v>
      </c>
      <c r="E2" s="107"/>
      <c r="F2" s="107"/>
      <c r="G2" s="107"/>
      <c r="H2" s="107"/>
      <c r="I2" s="107"/>
    </row>
    <row r="3" spans="1:9" ht="18" customHeight="1" x14ac:dyDescent="0.25">
      <c r="A3" s="1"/>
      <c r="B3" s="1"/>
      <c r="C3" s="1"/>
      <c r="D3" s="107" t="s">
        <v>2</v>
      </c>
      <c r="E3" s="107"/>
      <c r="F3" s="107"/>
      <c r="G3" s="107"/>
      <c r="H3" s="107"/>
      <c r="I3" s="107"/>
    </row>
    <row r="4" spans="1:9" ht="16.5" customHeight="1" x14ac:dyDescent="0.25">
      <c r="A4" s="1"/>
      <c r="B4" s="1"/>
      <c r="C4" s="1"/>
      <c r="D4" s="107" t="s">
        <v>116</v>
      </c>
      <c r="E4" s="107"/>
      <c r="F4" s="107"/>
      <c r="G4" s="107"/>
      <c r="H4" s="107"/>
      <c r="I4" s="107"/>
    </row>
    <row r="5" spans="1:9" ht="12" customHeight="1" x14ac:dyDescent="0.25">
      <c r="A5" s="1"/>
      <c r="B5" s="1"/>
      <c r="C5" s="1"/>
      <c r="D5" s="2"/>
      <c r="E5" s="2"/>
      <c r="F5" s="2"/>
      <c r="G5" s="2"/>
      <c r="H5" s="2"/>
      <c r="I5" s="2"/>
    </row>
    <row r="6" spans="1:9" ht="15" customHeight="1" x14ac:dyDescent="0.25">
      <c r="A6" s="108" t="s">
        <v>117</v>
      </c>
      <c r="B6" s="108"/>
      <c r="C6" s="108"/>
      <c r="D6" s="108"/>
      <c r="E6" s="108"/>
      <c r="F6" s="108"/>
      <c r="G6" s="108"/>
      <c r="H6" s="108"/>
      <c r="I6" s="108"/>
    </row>
    <row r="7" spans="1:9" ht="10.5" customHeight="1" x14ac:dyDescent="0.25">
      <c r="A7" s="108"/>
      <c r="B7" s="108"/>
      <c r="C7" s="108"/>
      <c r="D7" s="108"/>
      <c r="E7" s="108"/>
      <c r="F7" s="108"/>
      <c r="G7" s="108"/>
      <c r="H7" s="108"/>
      <c r="I7" s="108"/>
    </row>
    <row r="8" spans="1:9" ht="16.5" hidden="1" customHeight="1" x14ac:dyDescent="0.25">
      <c r="A8" s="108"/>
      <c r="B8" s="108"/>
      <c r="C8" s="108"/>
      <c r="D8" s="108"/>
      <c r="E8" s="108"/>
      <c r="F8" s="108"/>
      <c r="G8" s="108"/>
      <c r="H8" s="108"/>
      <c r="I8" s="108"/>
    </row>
    <row r="9" spans="1:9" ht="15.75" customHeight="1" x14ac:dyDescent="0.25">
      <c r="A9" s="3" t="s">
        <v>3</v>
      </c>
      <c r="B9" s="4"/>
      <c r="C9" s="4"/>
      <c r="D9" s="4"/>
      <c r="E9" s="102" t="s">
        <v>4</v>
      </c>
      <c r="F9" s="102"/>
      <c r="G9" s="102"/>
      <c r="H9" s="102"/>
      <c r="I9" s="102"/>
    </row>
    <row r="10" spans="1:9" ht="15.75" customHeight="1" x14ac:dyDescent="0.25">
      <c r="A10" s="103" t="s">
        <v>5</v>
      </c>
      <c r="B10" s="104" t="s">
        <v>6</v>
      </c>
      <c r="C10" s="104" t="s">
        <v>7</v>
      </c>
      <c r="D10" s="105" t="s">
        <v>8</v>
      </c>
      <c r="E10" s="103" t="s">
        <v>9</v>
      </c>
      <c r="F10" s="103" t="s">
        <v>10</v>
      </c>
      <c r="G10" s="106" t="s">
        <v>11</v>
      </c>
      <c r="H10" s="106"/>
      <c r="I10" s="106"/>
    </row>
    <row r="11" spans="1:9" ht="30.75" customHeight="1" x14ac:dyDescent="0.25">
      <c r="A11" s="103"/>
      <c r="B11" s="104"/>
      <c r="C11" s="104"/>
      <c r="D11" s="105"/>
      <c r="E11" s="103"/>
      <c r="F11" s="103"/>
      <c r="G11" s="7">
        <v>2025</v>
      </c>
      <c r="H11" s="5">
        <v>2026</v>
      </c>
      <c r="I11" s="6">
        <v>2027</v>
      </c>
    </row>
    <row r="12" spans="1:9" ht="37.5" x14ac:dyDescent="0.3">
      <c r="A12" s="8" t="s">
        <v>12</v>
      </c>
      <c r="B12" s="9">
        <v>346</v>
      </c>
      <c r="C12" s="10"/>
      <c r="D12" s="10"/>
      <c r="E12" s="9"/>
      <c r="F12" s="9"/>
      <c r="G12" s="11">
        <f>SUM(G13+G65+G85+G109+G56)</f>
        <v>31263.8</v>
      </c>
      <c r="H12" s="11">
        <f t="shared" ref="H12:I12" si="0">SUM(H13+H65+H85+H109+H56)</f>
        <v>31344.300000000003</v>
      </c>
      <c r="I12" s="11">
        <f t="shared" si="0"/>
        <v>31475</v>
      </c>
    </row>
    <row r="13" spans="1:9" ht="18.75" x14ac:dyDescent="0.3">
      <c r="A13" s="12" t="s">
        <v>13</v>
      </c>
      <c r="B13" s="13">
        <v>346</v>
      </c>
      <c r="C13" s="14" t="s">
        <v>14</v>
      </c>
      <c r="D13" s="14"/>
      <c r="E13" s="13"/>
      <c r="F13" s="13"/>
      <c r="G13" s="15">
        <f>SUM(G14+G31+G46)</f>
        <v>14920.4</v>
      </c>
      <c r="H13" s="15">
        <f t="shared" ref="H13:I13" si="1">SUM(H14+H31+H46)</f>
        <v>12920.4</v>
      </c>
      <c r="I13" s="15">
        <f t="shared" si="1"/>
        <v>12920.4</v>
      </c>
    </row>
    <row r="14" spans="1:9" ht="117" x14ac:dyDescent="0.35">
      <c r="A14" s="16" t="s">
        <v>15</v>
      </c>
      <c r="B14" s="17">
        <v>346</v>
      </c>
      <c r="C14" s="18" t="s">
        <v>14</v>
      </c>
      <c r="D14" s="18" t="s">
        <v>16</v>
      </c>
      <c r="E14" s="17"/>
      <c r="F14" s="17"/>
      <c r="G14" s="19">
        <f>SUM(G17+G20+G25+G28)</f>
        <v>11640.4</v>
      </c>
      <c r="H14" s="19">
        <f t="shared" ref="H14:I14" si="2">SUM(H17+H20+H25+H28)</f>
        <v>11640.4</v>
      </c>
      <c r="I14" s="19">
        <f t="shared" si="2"/>
        <v>11640.4</v>
      </c>
    </row>
    <row r="15" spans="1:9" ht="39" x14ac:dyDescent="0.35">
      <c r="A15" s="20" t="s">
        <v>17</v>
      </c>
      <c r="B15" s="21">
        <v>346</v>
      </c>
      <c r="C15" s="22" t="s">
        <v>14</v>
      </c>
      <c r="D15" s="22" t="s">
        <v>16</v>
      </c>
      <c r="E15" s="21" t="s">
        <v>18</v>
      </c>
      <c r="F15" s="21"/>
      <c r="G15" s="23">
        <f>G16</f>
        <v>11640.4</v>
      </c>
      <c r="H15" s="23">
        <f>H16</f>
        <v>11640.4</v>
      </c>
      <c r="I15" s="23">
        <f>I16</f>
        <v>9073</v>
      </c>
    </row>
    <row r="16" spans="1:9" ht="37.5" x14ac:dyDescent="0.3">
      <c r="A16" s="24" t="s">
        <v>19</v>
      </c>
      <c r="B16" s="25">
        <v>346</v>
      </c>
      <c r="C16" s="26" t="s">
        <v>14</v>
      </c>
      <c r="D16" s="26" t="s">
        <v>16</v>
      </c>
      <c r="E16" s="25" t="s">
        <v>20</v>
      </c>
      <c r="F16" s="25"/>
      <c r="G16" s="27">
        <f>SUM(G17+G20+G25+G28)</f>
        <v>11640.4</v>
      </c>
      <c r="H16" s="27">
        <f>H17+H20+H25+H28</f>
        <v>11640.4</v>
      </c>
      <c r="I16" s="27">
        <v>9073</v>
      </c>
    </row>
    <row r="17" spans="1:9" ht="93.75" x14ac:dyDescent="0.3">
      <c r="A17" s="28" t="s">
        <v>21</v>
      </c>
      <c r="B17" s="29">
        <v>346</v>
      </c>
      <c r="C17" s="30" t="s">
        <v>14</v>
      </c>
      <c r="D17" s="30" t="s">
        <v>16</v>
      </c>
      <c r="E17" s="29" t="s">
        <v>22</v>
      </c>
      <c r="F17" s="29"/>
      <c r="G17" s="31">
        <f>G18</f>
        <v>2531.9</v>
      </c>
      <c r="H17" s="31">
        <f>H18</f>
        <v>2531.9</v>
      </c>
      <c r="I17" s="31">
        <f>I18</f>
        <v>2531.9</v>
      </c>
    </row>
    <row r="18" spans="1:9" ht="110.25" customHeight="1" x14ac:dyDescent="0.3">
      <c r="A18" s="24" t="s">
        <v>23</v>
      </c>
      <c r="B18" s="25">
        <v>346</v>
      </c>
      <c r="C18" s="26" t="s">
        <v>14</v>
      </c>
      <c r="D18" s="26" t="s">
        <v>16</v>
      </c>
      <c r="E18" s="25" t="s">
        <v>22</v>
      </c>
      <c r="F18" s="25">
        <v>100</v>
      </c>
      <c r="G18" s="27">
        <f>SUM(G19)</f>
        <v>2531.9</v>
      </c>
      <c r="H18" s="27">
        <f>H19</f>
        <v>2531.9</v>
      </c>
      <c r="I18" s="27">
        <f>I19</f>
        <v>2531.9</v>
      </c>
    </row>
    <row r="19" spans="1:9" ht="56.25" x14ac:dyDescent="0.3">
      <c r="A19" s="24" t="s">
        <v>24</v>
      </c>
      <c r="B19" s="25">
        <v>346</v>
      </c>
      <c r="C19" s="26" t="s">
        <v>14</v>
      </c>
      <c r="D19" s="26" t="s">
        <v>16</v>
      </c>
      <c r="E19" s="25" t="s">
        <v>22</v>
      </c>
      <c r="F19" s="25">
        <v>120</v>
      </c>
      <c r="G19" s="27">
        <v>2531.9</v>
      </c>
      <c r="H19" s="27">
        <v>2531.9</v>
      </c>
      <c r="I19" s="27">
        <v>2531.9</v>
      </c>
    </row>
    <row r="20" spans="1:9" ht="47.25" customHeight="1" x14ac:dyDescent="0.3">
      <c r="A20" s="28" t="s">
        <v>25</v>
      </c>
      <c r="B20" s="29">
        <v>346</v>
      </c>
      <c r="C20" s="30" t="s">
        <v>14</v>
      </c>
      <c r="D20" s="30" t="s">
        <v>16</v>
      </c>
      <c r="E20" s="29" t="s">
        <v>26</v>
      </c>
      <c r="F20" s="29"/>
      <c r="G20" s="32">
        <f>SUM(G21,G23)</f>
        <v>9062</v>
      </c>
      <c r="H20" s="31">
        <f>SUM(H21+H23)</f>
        <v>9062</v>
      </c>
      <c r="I20" s="31">
        <f>SUM(I21+I23)</f>
        <v>9062</v>
      </c>
    </row>
    <row r="21" spans="1:9" ht="131.25" x14ac:dyDescent="0.3">
      <c r="A21" s="24" t="s">
        <v>23</v>
      </c>
      <c r="B21" s="25">
        <v>346</v>
      </c>
      <c r="C21" s="26" t="s">
        <v>14</v>
      </c>
      <c r="D21" s="26" t="s">
        <v>16</v>
      </c>
      <c r="E21" s="25" t="s">
        <v>26</v>
      </c>
      <c r="F21" s="25">
        <v>100</v>
      </c>
      <c r="G21" s="27">
        <f>SUM(G22)</f>
        <v>7472</v>
      </c>
      <c r="H21" s="27">
        <f>SUM(H22)</f>
        <v>7472</v>
      </c>
      <c r="I21" s="27">
        <f>SUM(I22)</f>
        <v>7472</v>
      </c>
    </row>
    <row r="22" spans="1:9" ht="56.25" x14ac:dyDescent="0.3">
      <c r="A22" s="24" t="s">
        <v>27</v>
      </c>
      <c r="B22" s="25">
        <v>346</v>
      </c>
      <c r="C22" s="26" t="s">
        <v>14</v>
      </c>
      <c r="D22" s="26" t="s">
        <v>16</v>
      </c>
      <c r="E22" s="25" t="s">
        <v>26</v>
      </c>
      <c r="F22" s="25">
        <v>120</v>
      </c>
      <c r="G22" s="27">
        <v>7472</v>
      </c>
      <c r="H22" s="27">
        <v>7472</v>
      </c>
      <c r="I22" s="27">
        <v>7472</v>
      </c>
    </row>
    <row r="23" spans="1:9" ht="35.25" customHeight="1" x14ac:dyDescent="0.3">
      <c r="A23" s="24" t="s">
        <v>28</v>
      </c>
      <c r="B23" s="25">
        <v>346</v>
      </c>
      <c r="C23" s="26" t="s">
        <v>14</v>
      </c>
      <c r="D23" s="26" t="s">
        <v>16</v>
      </c>
      <c r="E23" s="25" t="s">
        <v>26</v>
      </c>
      <c r="F23" s="25">
        <v>200</v>
      </c>
      <c r="G23" s="27">
        <f>SUM(G24)</f>
        <v>1590</v>
      </c>
      <c r="H23" s="27">
        <f>SUM(H24)</f>
        <v>1590</v>
      </c>
      <c r="I23" s="27">
        <f>SUM(I24)</f>
        <v>1590</v>
      </c>
    </row>
    <row r="24" spans="1:9" ht="56.25" x14ac:dyDescent="0.3">
      <c r="A24" s="33" t="s">
        <v>29</v>
      </c>
      <c r="B24" s="25">
        <v>346</v>
      </c>
      <c r="C24" s="26" t="s">
        <v>14</v>
      </c>
      <c r="D24" s="26" t="s">
        <v>16</v>
      </c>
      <c r="E24" s="25" t="s">
        <v>26</v>
      </c>
      <c r="F24" s="25">
        <v>240</v>
      </c>
      <c r="G24" s="27">
        <v>1590</v>
      </c>
      <c r="H24" s="27">
        <v>1590</v>
      </c>
      <c r="I24" s="27">
        <v>1590</v>
      </c>
    </row>
    <row r="25" spans="1:9" ht="116.25" customHeight="1" x14ac:dyDescent="0.3">
      <c r="A25" s="28" t="s">
        <v>30</v>
      </c>
      <c r="B25" s="29">
        <v>346</v>
      </c>
      <c r="C25" s="30" t="s">
        <v>14</v>
      </c>
      <c r="D25" s="30" t="s">
        <v>16</v>
      </c>
      <c r="E25" s="29" t="s">
        <v>31</v>
      </c>
      <c r="F25" s="29"/>
      <c r="G25" s="31">
        <f>SUM(G27)</f>
        <v>42</v>
      </c>
      <c r="H25" s="31">
        <f>SUM(H27)</f>
        <v>42</v>
      </c>
      <c r="I25" s="31">
        <f>SUM(I27)</f>
        <v>42</v>
      </c>
    </row>
    <row r="26" spans="1:9" ht="18.75" customHeight="1" x14ac:dyDescent="0.3">
      <c r="A26" s="24" t="s">
        <v>32</v>
      </c>
      <c r="B26" s="25">
        <v>346</v>
      </c>
      <c r="C26" s="26" t="s">
        <v>14</v>
      </c>
      <c r="D26" s="26" t="s">
        <v>16</v>
      </c>
      <c r="E26" s="25" t="s">
        <v>31</v>
      </c>
      <c r="F26" s="25">
        <v>800</v>
      </c>
      <c r="G26" s="27">
        <f>SUM(G27)</f>
        <v>42</v>
      </c>
      <c r="H26" s="27">
        <f>SUM(H27)</f>
        <v>42</v>
      </c>
      <c r="I26" s="27">
        <f>SUM(I27)</f>
        <v>42</v>
      </c>
    </row>
    <row r="27" spans="1:9" ht="17.25" customHeight="1" x14ac:dyDescent="0.3">
      <c r="A27" s="24" t="s">
        <v>33</v>
      </c>
      <c r="B27" s="25">
        <v>346</v>
      </c>
      <c r="C27" s="26" t="s">
        <v>14</v>
      </c>
      <c r="D27" s="26" t="s">
        <v>16</v>
      </c>
      <c r="E27" s="25" t="s">
        <v>31</v>
      </c>
      <c r="F27" s="25">
        <v>850</v>
      </c>
      <c r="G27" s="27">
        <v>42</v>
      </c>
      <c r="H27" s="27">
        <v>42</v>
      </c>
      <c r="I27" s="27">
        <v>42</v>
      </c>
    </row>
    <row r="28" spans="1:9" ht="96.75" customHeight="1" x14ac:dyDescent="0.3">
      <c r="A28" s="28" t="s">
        <v>34</v>
      </c>
      <c r="B28" s="34">
        <v>346</v>
      </c>
      <c r="C28" s="35" t="s">
        <v>14</v>
      </c>
      <c r="D28" s="35" t="s">
        <v>16</v>
      </c>
      <c r="E28" s="34" t="s">
        <v>35</v>
      </c>
      <c r="F28" s="34"/>
      <c r="G28" s="32">
        <f>SUM(G29)</f>
        <v>4.5</v>
      </c>
      <c r="H28" s="32">
        <f>SUM(H30)</f>
        <v>4.5</v>
      </c>
      <c r="I28" s="32">
        <f>SUM(I30)</f>
        <v>4.5</v>
      </c>
    </row>
    <row r="29" spans="1:9" ht="18.75" customHeight="1" x14ac:dyDescent="0.3">
      <c r="A29" s="24" t="s">
        <v>32</v>
      </c>
      <c r="B29" s="25">
        <v>346</v>
      </c>
      <c r="C29" s="26" t="s">
        <v>14</v>
      </c>
      <c r="D29" s="26" t="s">
        <v>16</v>
      </c>
      <c r="E29" s="36" t="s">
        <v>35</v>
      </c>
      <c r="F29" s="25">
        <v>800</v>
      </c>
      <c r="G29" s="27">
        <f>SUM(G30)</f>
        <v>4.5</v>
      </c>
      <c r="H29" s="27">
        <f>SUM(H30)</f>
        <v>4.5</v>
      </c>
      <c r="I29" s="27">
        <f>SUM(I30)</f>
        <v>4.5</v>
      </c>
    </row>
    <row r="30" spans="1:9" ht="25.5" customHeight="1" x14ac:dyDescent="0.3">
      <c r="A30" s="24" t="s">
        <v>33</v>
      </c>
      <c r="B30" s="25">
        <v>346</v>
      </c>
      <c r="C30" s="26" t="s">
        <v>14</v>
      </c>
      <c r="D30" s="26" t="s">
        <v>16</v>
      </c>
      <c r="E30" s="36" t="s">
        <v>35</v>
      </c>
      <c r="F30" s="25">
        <v>850</v>
      </c>
      <c r="G30" s="27">
        <v>4.5</v>
      </c>
      <c r="H30" s="27">
        <v>4.5</v>
      </c>
      <c r="I30" s="27">
        <v>4.5</v>
      </c>
    </row>
    <row r="31" spans="1:9" ht="19.5" x14ac:dyDescent="0.35">
      <c r="A31" s="16" t="s">
        <v>36</v>
      </c>
      <c r="B31" s="17">
        <v>346</v>
      </c>
      <c r="C31" s="18" t="s">
        <v>14</v>
      </c>
      <c r="D31" s="18">
        <v>11</v>
      </c>
      <c r="E31" s="17"/>
      <c r="F31" s="17"/>
      <c r="G31" s="19">
        <f>SUM(G45)</f>
        <v>180</v>
      </c>
      <c r="H31" s="19">
        <f>SUM(H32)</f>
        <v>180</v>
      </c>
      <c r="I31" s="19">
        <f>SUM(I32)</f>
        <v>180</v>
      </c>
    </row>
    <row r="32" spans="1:9" ht="32.25" customHeight="1" x14ac:dyDescent="0.3">
      <c r="A32" s="28" t="s">
        <v>37</v>
      </c>
      <c r="B32" s="29">
        <v>346</v>
      </c>
      <c r="C32" s="30" t="s">
        <v>14</v>
      </c>
      <c r="D32" s="30">
        <v>11</v>
      </c>
      <c r="E32" s="29" t="s">
        <v>38</v>
      </c>
      <c r="F32" s="29"/>
      <c r="G32" s="31">
        <f>SUM(G45)</f>
        <v>180</v>
      </c>
      <c r="H32" s="31">
        <f>SUM(H45)</f>
        <v>180</v>
      </c>
      <c r="I32" s="31">
        <f>SUM(I45)</f>
        <v>180</v>
      </c>
    </row>
    <row r="33" spans="1:9" ht="18.75" hidden="1" x14ac:dyDescent="0.3">
      <c r="A33" s="24" t="s">
        <v>39</v>
      </c>
      <c r="B33" s="25">
        <v>343</v>
      </c>
      <c r="C33" s="26" t="s">
        <v>14</v>
      </c>
      <c r="D33" s="26" t="s">
        <v>16</v>
      </c>
      <c r="E33" s="25" t="s">
        <v>38</v>
      </c>
      <c r="F33" s="25"/>
      <c r="G33" s="27">
        <f t="shared" ref="G33:I36" si="3">SUM(G34)</f>
        <v>0</v>
      </c>
      <c r="H33" s="27">
        <f t="shared" si="3"/>
        <v>0</v>
      </c>
      <c r="I33" s="27">
        <f t="shared" si="3"/>
        <v>0</v>
      </c>
    </row>
    <row r="34" spans="1:9" ht="37.5" hidden="1" x14ac:dyDescent="0.3">
      <c r="A34" s="24" t="s">
        <v>40</v>
      </c>
      <c r="B34" s="25">
        <v>343</v>
      </c>
      <c r="C34" s="26" t="s">
        <v>14</v>
      </c>
      <c r="D34" s="26" t="s">
        <v>16</v>
      </c>
      <c r="E34" s="25" t="s">
        <v>38</v>
      </c>
      <c r="F34" s="25"/>
      <c r="G34" s="27">
        <f t="shared" si="3"/>
        <v>0</v>
      </c>
      <c r="H34" s="27">
        <f t="shared" si="3"/>
        <v>0</v>
      </c>
      <c r="I34" s="27">
        <f t="shared" si="3"/>
        <v>0</v>
      </c>
    </row>
    <row r="35" spans="1:9" ht="18.75" hidden="1" x14ac:dyDescent="0.3">
      <c r="A35" s="24" t="s">
        <v>32</v>
      </c>
      <c r="B35" s="25">
        <v>343</v>
      </c>
      <c r="C35" s="26" t="s">
        <v>14</v>
      </c>
      <c r="D35" s="26" t="s">
        <v>16</v>
      </c>
      <c r="E35" s="25" t="s">
        <v>38</v>
      </c>
      <c r="F35" s="25"/>
      <c r="G35" s="27">
        <f t="shared" si="3"/>
        <v>0</v>
      </c>
      <c r="H35" s="27">
        <f t="shared" si="3"/>
        <v>0</v>
      </c>
      <c r="I35" s="27">
        <f t="shared" si="3"/>
        <v>0</v>
      </c>
    </row>
    <row r="36" spans="1:9" ht="18.75" hidden="1" x14ac:dyDescent="0.3">
      <c r="A36" s="24" t="s">
        <v>41</v>
      </c>
      <c r="B36" s="25">
        <v>343</v>
      </c>
      <c r="C36" s="26" t="s">
        <v>14</v>
      </c>
      <c r="D36" s="26" t="s">
        <v>16</v>
      </c>
      <c r="E36" s="25" t="s">
        <v>38</v>
      </c>
      <c r="F36" s="25">
        <v>100</v>
      </c>
      <c r="G36" s="27">
        <f t="shared" si="3"/>
        <v>0</v>
      </c>
      <c r="H36" s="27">
        <f t="shared" si="3"/>
        <v>0</v>
      </c>
      <c r="I36" s="27">
        <f t="shared" si="3"/>
        <v>0</v>
      </c>
    </row>
    <row r="37" spans="1:9" ht="18.75" hidden="1" x14ac:dyDescent="0.3">
      <c r="A37" s="37" t="s">
        <v>36</v>
      </c>
      <c r="B37" s="25">
        <v>343</v>
      </c>
      <c r="C37" s="26" t="s">
        <v>14</v>
      </c>
      <c r="D37" s="26" t="s">
        <v>16</v>
      </c>
      <c r="E37" s="25" t="s">
        <v>38</v>
      </c>
      <c r="F37" s="25">
        <v>120</v>
      </c>
      <c r="G37" s="27">
        <v>0</v>
      </c>
      <c r="H37" s="27">
        <v>0</v>
      </c>
      <c r="I37" s="27">
        <v>0</v>
      </c>
    </row>
    <row r="38" spans="1:9" ht="37.5" hidden="1" x14ac:dyDescent="0.3">
      <c r="A38" s="24" t="s">
        <v>37</v>
      </c>
      <c r="B38" s="25">
        <v>343</v>
      </c>
      <c r="C38" s="25" t="s">
        <v>14</v>
      </c>
      <c r="D38" s="26" t="s">
        <v>42</v>
      </c>
      <c r="E38" s="25" t="s">
        <v>38</v>
      </c>
      <c r="F38" s="25"/>
      <c r="G38" s="27">
        <f t="shared" ref="G38:I40" si="4">SUM(G39)</f>
        <v>0</v>
      </c>
      <c r="H38" s="27">
        <f t="shared" si="4"/>
        <v>0</v>
      </c>
      <c r="I38" s="27">
        <f t="shared" si="4"/>
        <v>0</v>
      </c>
    </row>
    <row r="39" spans="1:9" ht="18.75" hidden="1" x14ac:dyDescent="0.3">
      <c r="A39" s="24" t="s">
        <v>39</v>
      </c>
      <c r="B39" s="25">
        <v>343</v>
      </c>
      <c r="C39" s="25" t="s">
        <v>14</v>
      </c>
      <c r="D39" s="26" t="s">
        <v>42</v>
      </c>
      <c r="E39" s="25" t="s">
        <v>38</v>
      </c>
      <c r="F39" s="25"/>
      <c r="G39" s="27">
        <f t="shared" si="4"/>
        <v>0</v>
      </c>
      <c r="H39" s="27">
        <f t="shared" si="4"/>
        <v>0</v>
      </c>
      <c r="I39" s="27">
        <f t="shared" si="4"/>
        <v>0</v>
      </c>
    </row>
    <row r="40" spans="1:9" ht="37.5" hidden="1" x14ac:dyDescent="0.3">
      <c r="A40" s="24" t="s">
        <v>40</v>
      </c>
      <c r="B40" s="25">
        <v>343</v>
      </c>
      <c r="C40" s="25" t="s">
        <v>14</v>
      </c>
      <c r="D40" s="26" t="s">
        <v>42</v>
      </c>
      <c r="E40" s="25" t="s">
        <v>38</v>
      </c>
      <c r="F40" s="25">
        <v>800</v>
      </c>
      <c r="G40" s="27">
        <f t="shared" si="4"/>
        <v>0</v>
      </c>
      <c r="H40" s="27">
        <f t="shared" si="4"/>
        <v>0</v>
      </c>
      <c r="I40" s="27">
        <f t="shared" si="4"/>
        <v>0</v>
      </c>
    </row>
    <row r="41" spans="1:9" ht="18.75" hidden="1" x14ac:dyDescent="0.3">
      <c r="A41" s="24" t="s">
        <v>32</v>
      </c>
      <c r="B41" s="25">
        <v>343</v>
      </c>
      <c r="C41" s="25" t="s">
        <v>14</v>
      </c>
      <c r="D41" s="26" t="s">
        <v>42</v>
      </c>
      <c r="E41" s="25" t="s">
        <v>38</v>
      </c>
      <c r="F41" s="25">
        <v>880</v>
      </c>
      <c r="G41" s="27">
        <v>0</v>
      </c>
      <c r="H41" s="27">
        <v>0</v>
      </c>
      <c r="I41" s="27">
        <v>0</v>
      </c>
    </row>
    <row r="42" spans="1:9" ht="18.75" x14ac:dyDescent="0.3">
      <c r="A42" s="24" t="s">
        <v>39</v>
      </c>
      <c r="B42" s="25">
        <v>346</v>
      </c>
      <c r="C42" s="26" t="s">
        <v>14</v>
      </c>
      <c r="D42" s="26">
        <v>11</v>
      </c>
      <c r="E42" s="25" t="s">
        <v>43</v>
      </c>
      <c r="F42" s="25"/>
      <c r="G42" s="27">
        <f>SUM(G45)</f>
        <v>180</v>
      </c>
      <c r="H42" s="27">
        <f>SUM(H45)</f>
        <v>180</v>
      </c>
      <c r="I42" s="27">
        <f>SUM(I45)</f>
        <v>180</v>
      </c>
    </row>
    <row r="43" spans="1:9" ht="37.5" x14ac:dyDescent="0.3">
      <c r="A43" s="24" t="s">
        <v>44</v>
      </c>
      <c r="B43" s="25">
        <v>346</v>
      </c>
      <c r="C43" s="26" t="s">
        <v>14</v>
      </c>
      <c r="D43" s="26">
        <v>11</v>
      </c>
      <c r="E43" s="25" t="s">
        <v>45</v>
      </c>
      <c r="F43" s="25"/>
      <c r="G43" s="27">
        <f>SUM(G45)</f>
        <v>180</v>
      </c>
      <c r="H43" s="27">
        <f>SUM(H45)</f>
        <v>180</v>
      </c>
      <c r="I43" s="27">
        <f>SUM(I45)</f>
        <v>180</v>
      </c>
    </row>
    <row r="44" spans="1:9" ht="18.75" x14ac:dyDescent="0.3">
      <c r="A44" s="24" t="s">
        <v>32</v>
      </c>
      <c r="B44" s="25">
        <v>346</v>
      </c>
      <c r="C44" s="26" t="s">
        <v>14</v>
      </c>
      <c r="D44" s="26">
        <v>11</v>
      </c>
      <c r="E44" s="25" t="s">
        <v>45</v>
      </c>
      <c r="F44" s="25">
        <v>800</v>
      </c>
      <c r="G44" s="27">
        <f>SUM(G45)</f>
        <v>180</v>
      </c>
      <c r="H44" s="27">
        <f>SUM(H45)</f>
        <v>180</v>
      </c>
      <c r="I44" s="27">
        <f>SUM(I45)</f>
        <v>180</v>
      </c>
    </row>
    <row r="45" spans="1:9" ht="18.75" x14ac:dyDescent="0.3">
      <c r="A45" s="24" t="s">
        <v>41</v>
      </c>
      <c r="B45" s="25">
        <v>346</v>
      </c>
      <c r="C45" s="26" t="s">
        <v>14</v>
      </c>
      <c r="D45" s="26">
        <v>11</v>
      </c>
      <c r="E45" s="25" t="s">
        <v>45</v>
      </c>
      <c r="F45" s="25">
        <v>870</v>
      </c>
      <c r="G45" s="27">
        <v>180</v>
      </c>
      <c r="H45" s="27">
        <v>180</v>
      </c>
      <c r="I45" s="27">
        <v>180</v>
      </c>
    </row>
    <row r="46" spans="1:9" ht="22.5" customHeight="1" x14ac:dyDescent="0.35">
      <c r="A46" s="38" t="s">
        <v>46</v>
      </c>
      <c r="B46" s="39">
        <v>346</v>
      </c>
      <c r="C46" s="40" t="s">
        <v>14</v>
      </c>
      <c r="D46" s="41" t="s">
        <v>47</v>
      </c>
      <c r="E46" s="42"/>
      <c r="F46" s="42"/>
      <c r="G46" s="43">
        <f>SUM(G55+G47)</f>
        <v>3100</v>
      </c>
      <c r="H46" s="43">
        <f t="shared" ref="H46:I46" si="5">SUM(H55+H47)</f>
        <v>1100</v>
      </c>
      <c r="I46" s="43">
        <f t="shared" si="5"/>
        <v>1100</v>
      </c>
    </row>
    <row r="47" spans="1:9" ht="93" customHeight="1" x14ac:dyDescent="0.3">
      <c r="A47" s="86" t="s">
        <v>135</v>
      </c>
      <c r="B47" s="39">
        <v>346</v>
      </c>
      <c r="C47" s="87" t="s">
        <v>14</v>
      </c>
      <c r="D47" s="88" t="s">
        <v>47</v>
      </c>
      <c r="E47" s="89" t="s">
        <v>118</v>
      </c>
      <c r="F47" s="89"/>
      <c r="G47" s="90">
        <f>G48</f>
        <v>3000</v>
      </c>
      <c r="H47" s="90">
        <f t="shared" ref="H47:I47" si="6">H48</f>
        <v>1000</v>
      </c>
      <c r="I47" s="90">
        <f t="shared" si="6"/>
        <v>1000</v>
      </c>
    </row>
    <row r="48" spans="1:9" ht="78" customHeight="1" x14ac:dyDescent="0.3">
      <c r="A48" s="91" t="s">
        <v>119</v>
      </c>
      <c r="B48" s="92">
        <v>346</v>
      </c>
      <c r="C48" s="93" t="s">
        <v>14</v>
      </c>
      <c r="D48" s="94" t="s">
        <v>47</v>
      </c>
      <c r="E48" s="95" t="s">
        <v>120</v>
      </c>
      <c r="F48" s="95"/>
      <c r="G48" s="96">
        <f>G49</f>
        <v>3000</v>
      </c>
      <c r="H48" s="96">
        <f t="shared" ref="H48:I48" si="7">H49</f>
        <v>1000</v>
      </c>
      <c r="I48" s="96">
        <f t="shared" si="7"/>
        <v>1000</v>
      </c>
    </row>
    <row r="49" spans="1:9" ht="22.5" customHeight="1" x14ac:dyDescent="0.3">
      <c r="A49" s="91" t="s">
        <v>59</v>
      </c>
      <c r="B49" s="92">
        <v>346</v>
      </c>
      <c r="C49" s="93" t="s">
        <v>14</v>
      </c>
      <c r="D49" s="94" t="s">
        <v>47</v>
      </c>
      <c r="E49" s="95" t="s">
        <v>121</v>
      </c>
      <c r="F49" s="95"/>
      <c r="G49" s="96">
        <f>G50</f>
        <v>3000</v>
      </c>
      <c r="H49" s="96">
        <f t="shared" ref="H49:I49" si="8">H50</f>
        <v>1000</v>
      </c>
      <c r="I49" s="96">
        <f t="shared" si="8"/>
        <v>1000</v>
      </c>
    </row>
    <row r="50" spans="1:9" ht="40.5" customHeight="1" x14ac:dyDescent="0.3">
      <c r="A50" s="91" t="s">
        <v>28</v>
      </c>
      <c r="B50" s="92">
        <v>346</v>
      </c>
      <c r="C50" s="93" t="s">
        <v>14</v>
      </c>
      <c r="D50" s="94" t="s">
        <v>47</v>
      </c>
      <c r="E50" s="95" t="s">
        <v>121</v>
      </c>
      <c r="F50" s="95">
        <v>200</v>
      </c>
      <c r="G50" s="96">
        <f>G51</f>
        <v>3000</v>
      </c>
      <c r="H50" s="96">
        <f t="shared" ref="H50:I50" si="9">H51</f>
        <v>1000</v>
      </c>
      <c r="I50" s="96">
        <f t="shared" si="9"/>
        <v>1000</v>
      </c>
    </row>
    <row r="51" spans="1:9" ht="36" customHeight="1" x14ac:dyDescent="0.3">
      <c r="A51" s="91" t="s">
        <v>29</v>
      </c>
      <c r="B51" s="92">
        <v>346</v>
      </c>
      <c r="C51" s="93" t="s">
        <v>14</v>
      </c>
      <c r="D51" s="94" t="s">
        <v>47</v>
      </c>
      <c r="E51" s="95" t="s">
        <v>121</v>
      </c>
      <c r="F51" s="95">
        <v>240</v>
      </c>
      <c r="G51" s="96">
        <v>3000</v>
      </c>
      <c r="H51" s="96">
        <v>1000</v>
      </c>
      <c r="I51" s="96">
        <v>1000</v>
      </c>
    </row>
    <row r="52" spans="1:9" ht="56.25" x14ac:dyDescent="0.3">
      <c r="A52" s="44" t="s">
        <v>48</v>
      </c>
      <c r="B52" s="29">
        <v>346</v>
      </c>
      <c r="C52" s="45" t="s">
        <v>14</v>
      </c>
      <c r="D52" s="46" t="s">
        <v>47</v>
      </c>
      <c r="E52" s="47" t="s">
        <v>49</v>
      </c>
      <c r="F52" s="47"/>
      <c r="G52" s="48">
        <f>SUM(G55)</f>
        <v>100</v>
      </c>
      <c r="H52" s="48">
        <f>SUM(H55)</f>
        <v>100</v>
      </c>
      <c r="I52" s="48">
        <f>SUM(I55)</f>
        <v>100</v>
      </c>
    </row>
    <row r="53" spans="1:9" ht="75" x14ac:dyDescent="0.3">
      <c r="A53" s="49" t="s">
        <v>50</v>
      </c>
      <c r="B53" s="25">
        <v>346</v>
      </c>
      <c r="C53" s="50" t="s">
        <v>14</v>
      </c>
      <c r="D53" s="51" t="s">
        <v>47</v>
      </c>
      <c r="E53" s="52" t="s">
        <v>51</v>
      </c>
      <c r="F53" s="52"/>
      <c r="G53" s="53">
        <f>SUM(G55)</f>
        <v>100</v>
      </c>
      <c r="H53" s="53">
        <f>SUM(H55)</f>
        <v>100</v>
      </c>
      <c r="I53" s="53">
        <f>SUM(I55)</f>
        <v>100</v>
      </c>
    </row>
    <row r="54" spans="1:9" ht="33.75" customHeight="1" x14ac:dyDescent="0.3">
      <c r="A54" s="49" t="s">
        <v>28</v>
      </c>
      <c r="B54" s="25">
        <v>346</v>
      </c>
      <c r="C54" s="50" t="s">
        <v>14</v>
      </c>
      <c r="D54" s="51" t="s">
        <v>47</v>
      </c>
      <c r="E54" s="52" t="s">
        <v>51</v>
      </c>
      <c r="F54" s="52">
        <v>220</v>
      </c>
      <c r="G54" s="53">
        <f>SUM(G55)</f>
        <v>100</v>
      </c>
      <c r="H54" s="53">
        <f>SUM(H55)</f>
        <v>100</v>
      </c>
      <c r="I54" s="53">
        <f>SUM(I55)</f>
        <v>100</v>
      </c>
    </row>
    <row r="55" spans="1:9" ht="56.25" x14ac:dyDescent="0.3">
      <c r="A55" s="49" t="s">
        <v>29</v>
      </c>
      <c r="B55" s="25">
        <v>346</v>
      </c>
      <c r="C55" s="50" t="s">
        <v>14</v>
      </c>
      <c r="D55" s="51" t="s">
        <v>47</v>
      </c>
      <c r="E55" s="52" t="s">
        <v>51</v>
      </c>
      <c r="F55" s="52">
        <v>240</v>
      </c>
      <c r="G55" s="53">
        <v>100</v>
      </c>
      <c r="H55" s="53">
        <v>100</v>
      </c>
      <c r="I55" s="53">
        <v>100</v>
      </c>
    </row>
    <row r="56" spans="1:9" ht="18.75" x14ac:dyDescent="0.3">
      <c r="A56" s="44" t="s">
        <v>122</v>
      </c>
      <c r="B56" s="29">
        <v>346</v>
      </c>
      <c r="C56" s="45" t="s">
        <v>123</v>
      </c>
      <c r="D56" s="46"/>
      <c r="E56" s="47"/>
      <c r="F56" s="47"/>
      <c r="G56" s="48">
        <f>G57</f>
        <v>394.70000000000005</v>
      </c>
      <c r="H56" s="48">
        <f t="shared" ref="H56:I56" si="10">H57</f>
        <v>432.4</v>
      </c>
      <c r="I56" s="48">
        <f t="shared" si="10"/>
        <v>448</v>
      </c>
    </row>
    <row r="57" spans="1:9" ht="34.5" customHeight="1" x14ac:dyDescent="0.35">
      <c r="A57" s="97" t="s">
        <v>124</v>
      </c>
      <c r="B57" s="21">
        <v>346</v>
      </c>
      <c r="C57" s="98" t="s">
        <v>123</v>
      </c>
      <c r="D57" s="99" t="s">
        <v>84</v>
      </c>
      <c r="E57" s="100"/>
      <c r="F57" s="100"/>
      <c r="G57" s="101">
        <f>G58</f>
        <v>394.70000000000005</v>
      </c>
      <c r="H57" s="101">
        <f t="shared" ref="H57:I57" si="11">H58</f>
        <v>432.4</v>
      </c>
      <c r="I57" s="101">
        <f t="shared" si="11"/>
        <v>448</v>
      </c>
    </row>
    <row r="58" spans="1:9" ht="33.75" customHeight="1" x14ac:dyDescent="0.3">
      <c r="A58" s="49" t="s">
        <v>125</v>
      </c>
      <c r="B58" s="25">
        <v>346</v>
      </c>
      <c r="C58" s="50" t="s">
        <v>123</v>
      </c>
      <c r="D58" s="51" t="s">
        <v>84</v>
      </c>
      <c r="E58" s="52" t="s">
        <v>126</v>
      </c>
      <c r="F58" s="52"/>
      <c r="G58" s="53">
        <f>G59</f>
        <v>394.70000000000005</v>
      </c>
      <c r="H58" s="53">
        <f t="shared" ref="H58:I58" si="12">H59</f>
        <v>432.4</v>
      </c>
      <c r="I58" s="53">
        <f t="shared" si="12"/>
        <v>448</v>
      </c>
    </row>
    <row r="59" spans="1:9" ht="56.25" customHeight="1" x14ac:dyDescent="0.3">
      <c r="A59" s="49" t="s">
        <v>127</v>
      </c>
      <c r="B59" s="25">
        <v>346</v>
      </c>
      <c r="C59" s="50" t="s">
        <v>123</v>
      </c>
      <c r="D59" s="51" t="s">
        <v>84</v>
      </c>
      <c r="E59" s="52" t="s">
        <v>128</v>
      </c>
      <c r="F59" s="52"/>
      <c r="G59" s="53">
        <f>G60</f>
        <v>394.70000000000005</v>
      </c>
      <c r="H59" s="53">
        <f t="shared" ref="H59:I59" si="13">H60</f>
        <v>432.4</v>
      </c>
      <c r="I59" s="53">
        <f t="shared" si="13"/>
        <v>448</v>
      </c>
    </row>
    <row r="60" spans="1:9" ht="37.5" customHeight="1" x14ac:dyDescent="0.3">
      <c r="A60" s="49" t="s">
        <v>129</v>
      </c>
      <c r="B60" s="25">
        <v>346</v>
      </c>
      <c r="C60" s="50" t="s">
        <v>123</v>
      </c>
      <c r="D60" s="51" t="s">
        <v>84</v>
      </c>
      <c r="E60" s="52" t="s">
        <v>130</v>
      </c>
      <c r="F60" s="52"/>
      <c r="G60" s="53">
        <f>G61+G63</f>
        <v>394.70000000000005</v>
      </c>
      <c r="H60" s="53">
        <f t="shared" ref="H60:I60" si="14">H61+H63</f>
        <v>432.4</v>
      </c>
      <c r="I60" s="53">
        <f t="shared" si="14"/>
        <v>448</v>
      </c>
    </row>
    <row r="61" spans="1:9" ht="36.75" customHeight="1" x14ac:dyDescent="0.3">
      <c r="A61" s="49" t="s">
        <v>131</v>
      </c>
      <c r="B61" s="25">
        <v>346</v>
      </c>
      <c r="C61" s="50" t="s">
        <v>123</v>
      </c>
      <c r="D61" s="51" t="s">
        <v>84</v>
      </c>
      <c r="E61" s="52" t="s">
        <v>130</v>
      </c>
      <c r="F61" s="52">
        <v>100</v>
      </c>
      <c r="G61" s="53">
        <f>G62</f>
        <v>350.6</v>
      </c>
      <c r="H61" s="53">
        <f t="shared" ref="H61:I61" si="15">H62</f>
        <v>367.7</v>
      </c>
      <c r="I61" s="53">
        <f t="shared" si="15"/>
        <v>390.6</v>
      </c>
    </row>
    <row r="62" spans="1:9" ht="54" customHeight="1" x14ac:dyDescent="0.3">
      <c r="A62" s="49" t="s">
        <v>132</v>
      </c>
      <c r="B62" s="25">
        <v>346</v>
      </c>
      <c r="C62" s="50" t="s">
        <v>123</v>
      </c>
      <c r="D62" s="51" t="s">
        <v>84</v>
      </c>
      <c r="E62" s="52" t="s">
        <v>130</v>
      </c>
      <c r="F62" s="52">
        <v>120</v>
      </c>
      <c r="G62" s="53">
        <v>350.6</v>
      </c>
      <c r="H62" s="53">
        <v>367.7</v>
      </c>
      <c r="I62" s="53">
        <v>390.6</v>
      </c>
    </row>
    <row r="63" spans="1:9" ht="56.25" x14ac:dyDescent="0.3">
      <c r="A63" s="49" t="s">
        <v>133</v>
      </c>
      <c r="B63" s="25">
        <v>346</v>
      </c>
      <c r="C63" s="50" t="s">
        <v>123</v>
      </c>
      <c r="D63" s="51" t="s">
        <v>84</v>
      </c>
      <c r="E63" s="52" t="s">
        <v>130</v>
      </c>
      <c r="F63" s="52">
        <v>200</v>
      </c>
      <c r="G63" s="53">
        <f>G64</f>
        <v>44.1</v>
      </c>
      <c r="H63" s="53">
        <f t="shared" ref="H63:I63" si="16">H64</f>
        <v>64.7</v>
      </c>
      <c r="I63" s="53">
        <f t="shared" si="16"/>
        <v>57.4</v>
      </c>
    </row>
    <row r="64" spans="1:9" ht="34.5" customHeight="1" x14ac:dyDescent="0.3">
      <c r="A64" s="49" t="s">
        <v>134</v>
      </c>
      <c r="B64" s="25">
        <v>346</v>
      </c>
      <c r="C64" s="50" t="s">
        <v>123</v>
      </c>
      <c r="D64" s="51" t="s">
        <v>84</v>
      </c>
      <c r="E64" s="52" t="s">
        <v>130</v>
      </c>
      <c r="F64" s="52">
        <v>240</v>
      </c>
      <c r="G64" s="53">
        <v>44.1</v>
      </c>
      <c r="H64" s="53">
        <v>64.7</v>
      </c>
      <c r="I64" s="53">
        <v>57.4</v>
      </c>
    </row>
    <row r="65" spans="1:9" ht="18" customHeight="1" x14ac:dyDescent="0.3">
      <c r="A65" s="12" t="s">
        <v>52</v>
      </c>
      <c r="B65" s="54">
        <v>346</v>
      </c>
      <c r="C65" s="14" t="s">
        <v>16</v>
      </c>
      <c r="D65" s="14"/>
      <c r="E65" s="13"/>
      <c r="F65" s="13"/>
      <c r="G65" s="15">
        <f>SUM(G66)</f>
        <v>2772.4</v>
      </c>
      <c r="H65" s="15">
        <f>SUM(H66)</f>
        <v>2916.9</v>
      </c>
      <c r="I65" s="15">
        <f>SUM(I66)</f>
        <v>3049.8</v>
      </c>
    </row>
    <row r="66" spans="1:9" ht="34.5" customHeight="1" x14ac:dyDescent="0.35">
      <c r="A66" s="16" t="s">
        <v>53</v>
      </c>
      <c r="B66" s="39">
        <v>346</v>
      </c>
      <c r="C66" s="18" t="s">
        <v>16</v>
      </c>
      <c r="D66" s="18" t="s">
        <v>54</v>
      </c>
      <c r="E66" s="17"/>
      <c r="F66" s="17"/>
      <c r="G66" s="19">
        <f>SUM(G69+G72+G76)</f>
        <v>2772.4</v>
      </c>
      <c r="H66" s="19">
        <f>SUM(H69+H72+H76)</f>
        <v>2916.9</v>
      </c>
      <c r="I66" s="19">
        <f>SUM(I69+I72+I76)</f>
        <v>3049.8</v>
      </c>
    </row>
    <row r="67" spans="1:9" ht="54.75" customHeight="1" x14ac:dyDescent="0.35">
      <c r="A67" s="55" t="s">
        <v>55</v>
      </c>
      <c r="B67" s="21">
        <v>346</v>
      </c>
      <c r="C67" s="56" t="s">
        <v>16</v>
      </c>
      <c r="D67" s="56" t="s">
        <v>54</v>
      </c>
      <c r="E67" s="57" t="s">
        <v>56</v>
      </c>
      <c r="F67" s="57"/>
      <c r="G67" s="58">
        <f>G69+G72</f>
        <v>2472.4</v>
      </c>
      <c r="H67" s="58">
        <f>H69+H72</f>
        <v>2616.9</v>
      </c>
      <c r="I67" s="58">
        <f>I69+I72</f>
        <v>2749.8</v>
      </c>
    </row>
    <row r="68" spans="1:9" ht="36.75" customHeight="1" x14ac:dyDescent="0.3">
      <c r="A68" s="59" t="s">
        <v>57</v>
      </c>
      <c r="B68" s="29">
        <v>346</v>
      </c>
      <c r="C68" s="35" t="s">
        <v>16</v>
      </c>
      <c r="D68" s="35" t="s">
        <v>54</v>
      </c>
      <c r="E68" s="34" t="s">
        <v>58</v>
      </c>
      <c r="F68" s="34"/>
      <c r="G68" s="32">
        <f>SUM(G69)</f>
        <v>2000</v>
      </c>
      <c r="H68" s="32">
        <f>SUM(H69)</f>
        <v>2000</v>
      </c>
      <c r="I68" s="32">
        <f>SUM(I69)</f>
        <v>2000</v>
      </c>
    </row>
    <row r="69" spans="1:9" ht="21.75" customHeight="1" x14ac:dyDescent="0.3">
      <c r="A69" s="60" t="s">
        <v>59</v>
      </c>
      <c r="B69" s="25">
        <v>346</v>
      </c>
      <c r="C69" s="61" t="s">
        <v>16</v>
      </c>
      <c r="D69" s="61" t="s">
        <v>54</v>
      </c>
      <c r="E69" s="36" t="s">
        <v>60</v>
      </c>
      <c r="F69" s="36"/>
      <c r="G69" s="62">
        <f>SUM(G71)</f>
        <v>2000</v>
      </c>
      <c r="H69" s="62">
        <f>SUM(H71)</f>
        <v>2000</v>
      </c>
      <c r="I69" s="62">
        <f>SUM(I71)</f>
        <v>2000</v>
      </c>
    </row>
    <row r="70" spans="1:9" ht="37.5" customHeight="1" x14ac:dyDescent="0.3">
      <c r="A70" s="60" t="s">
        <v>61</v>
      </c>
      <c r="B70" s="25">
        <v>346</v>
      </c>
      <c r="C70" s="61" t="s">
        <v>16</v>
      </c>
      <c r="D70" s="61" t="s">
        <v>54</v>
      </c>
      <c r="E70" s="36" t="s">
        <v>60</v>
      </c>
      <c r="F70" s="36">
        <v>200</v>
      </c>
      <c r="G70" s="62">
        <f>SUM(G71)</f>
        <v>2000</v>
      </c>
      <c r="H70" s="62">
        <f>SUM(H71)</f>
        <v>2000</v>
      </c>
      <c r="I70" s="62">
        <f>SUM(I71)</f>
        <v>2000</v>
      </c>
    </row>
    <row r="71" spans="1:9" ht="56.25" x14ac:dyDescent="0.3">
      <c r="A71" s="60" t="s">
        <v>29</v>
      </c>
      <c r="B71" s="25">
        <v>346</v>
      </c>
      <c r="C71" s="61" t="s">
        <v>16</v>
      </c>
      <c r="D71" s="61" t="s">
        <v>54</v>
      </c>
      <c r="E71" s="36" t="s">
        <v>60</v>
      </c>
      <c r="F71" s="36">
        <v>240</v>
      </c>
      <c r="G71" s="62">
        <v>2000</v>
      </c>
      <c r="H71" s="62">
        <v>2000</v>
      </c>
      <c r="I71" s="62">
        <v>2000</v>
      </c>
    </row>
    <row r="72" spans="1:9" ht="36" customHeight="1" x14ac:dyDescent="0.3">
      <c r="A72" s="28" t="s">
        <v>62</v>
      </c>
      <c r="B72" s="29">
        <v>346</v>
      </c>
      <c r="C72" s="35" t="s">
        <v>16</v>
      </c>
      <c r="D72" s="35" t="s">
        <v>54</v>
      </c>
      <c r="E72" s="34" t="s">
        <v>63</v>
      </c>
      <c r="F72" s="34"/>
      <c r="G72" s="32">
        <f>SUM(G74)</f>
        <v>472.4</v>
      </c>
      <c r="H72" s="32">
        <f>SUM(H74)</f>
        <v>616.9</v>
      </c>
      <c r="I72" s="32">
        <f>SUM(I74)</f>
        <v>749.8</v>
      </c>
    </row>
    <row r="73" spans="1:9" ht="24" customHeight="1" x14ac:dyDescent="0.3">
      <c r="A73" s="24" t="s">
        <v>59</v>
      </c>
      <c r="B73" s="25">
        <v>346</v>
      </c>
      <c r="C73" s="61" t="s">
        <v>16</v>
      </c>
      <c r="D73" s="61" t="s">
        <v>54</v>
      </c>
      <c r="E73" s="36" t="s">
        <v>64</v>
      </c>
      <c r="F73" s="36"/>
      <c r="G73" s="62">
        <f>SUM(G74)</f>
        <v>472.4</v>
      </c>
      <c r="H73" s="62">
        <f>SUM(H75)</f>
        <v>616.9</v>
      </c>
      <c r="I73" s="62">
        <f>SUM(I75)</f>
        <v>749.8</v>
      </c>
    </row>
    <row r="74" spans="1:9" ht="36" customHeight="1" x14ac:dyDescent="0.3">
      <c r="A74" s="60" t="s">
        <v>28</v>
      </c>
      <c r="B74" s="25">
        <v>346</v>
      </c>
      <c r="C74" s="61" t="s">
        <v>16</v>
      </c>
      <c r="D74" s="61" t="s">
        <v>54</v>
      </c>
      <c r="E74" s="36" t="s">
        <v>64</v>
      </c>
      <c r="F74" s="36">
        <v>200</v>
      </c>
      <c r="G74" s="62">
        <f>SUM(G75)</f>
        <v>472.4</v>
      </c>
      <c r="H74" s="62">
        <f>SUM(H75)</f>
        <v>616.9</v>
      </c>
      <c r="I74" s="62">
        <f>SUM(I75)</f>
        <v>749.8</v>
      </c>
    </row>
    <row r="75" spans="1:9" ht="56.25" x14ac:dyDescent="0.3">
      <c r="A75" s="60" t="s">
        <v>29</v>
      </c>
      <c r="B75" s="25">
        <v>346</v>
      </c>
      <c r="C75" s="61" t="s">
        <v>16</v>
      </c>
      <c r="D75" s="61" t="s">
        <v>54</v>
      </c>
      <c r="E75" s="36" t="s">
        <v>64</v>
      </c>
      <c r="F75" s="36">
        <v>240</v>
      </c>
      <c r="G75" s="62">
        <v>472.4</v>
      </c>
      <c r="H75" s="62">
        <v>616.9</v>
      </c>
      <c r="I75" s="62">
        <v>749.8</v>
      </c>
    </row>
    <row r="76" spans="1:9" ht="39" x14ac:dyDescent="0.35">
      <c r="A76" s="55" t="s">
        <v>65</v>
      </c>
      <c r="B76" s="21">
        <v>346</v>
      </c>
      <c r="C76" s="56" t="s">
        <v>16</v>
      </c>
      <c r="D76" s="56" t="s">
        <v>54</v>
      </c>
      <c r="E76" s="57" t="s">
        <v>66</v>
      </c>
      <c r="F76" s="57"/>
      <c r="G76" s="58">
        <f>SUM(G77+G81)</f>
        <v>300</v>
      </c>
      <c r="H76" s="58">
        <f>SUM(H81+H77)</f>
        <v>300</v>
      </c>
      <c r="I76" s="58">
        <f>SUM(I77+I81)</f>
        <v>300</v>
      </c>
    </row>
    <row r="77" spans="1:9" ht="56.25" x14ac:dyDescent="0.3">
      <c r="A77" s="59" t="s">
        <v>67</v>
      </c>
      <c r="B77" s="29">
        <v>346</v>
      </c>
      <c r="C77" s="35" t="s">
        <v>16</v>
      </c>
      <c r="D77" s="35" t="s">
        <v>54</v>
      </c>
      <c r="E77" s="34" t="s">
        <v>68</v>
      </c>
      <c r="F77" s="34"/>
      <c r="G77" s="32">
        <f>SUM(G78)</f>
        <v>250</v>
      </c>
      <c r="H77" s="32">
        <f>SUM(H80)</f>
        <v>250</v>
      </c>
      <c r="I77" s="32">
        <f>SUM(I80)</f>
        <v>250</v>
      </c>
    </row>
    <row r="78" spans="1:9" ht="18.75" x14ac:dyDescent="0.3">
      <c r="A78" s="24" t="s">
        <v>59</v>
      </c>
      <c r="B78" s="25">
        <v>346</v>
      </c>
      <c r="C78" s="61" t="s">
        <v>16</v>
      </c>
      <c r="D78" s="61" t="s">
        <v>54</v>
      </c>
      <c r="E78" s="36" t="s">
        <v>69</v>
      </c>
      <c r="F78" s="36"/>
      <c r="G78" s="62">
        <f>SUM(G79)</f>
        <v>250</v>
      </c>
      <c r="H78" s="62">
        <f>SUM(H80)</f>
        <v>250</v>
      </c>
      <c r="I78" s="62">
        <f>SUM(I80)</f>
        <v>250</v>
      </c>
    </row>
    <row r="79" spans="1:9" ht="56.25" x14ac:dyDescent="0.3">
      <c r="A79" s="60" t="s">
        <v>28</v>
      </c>
      <c r="B79" s="25">
        <v>346</v>
      </c>
      <c r="C79" s="61" t="s">
        <v>16</v>
      </c>
      <c r="D79" s="61" t="s">
        <v>54</v>
      </c>
      <c r="E79" s="36" t="s">
        <v>69</v>
      </c>
      <c r="F79" s="36">
        <v>200</v>
      </c>
      <c r="G79" s="62">
        <f>SUM(G80)</f>
        <v>250</v>
      </c>
      <c r="H79" s="62">
        <f>SUM(H80)</f>
        <v>250</v>
      </c>
      <c r="I79" s="62">
        <f>SUM(I80)</f>
        <v>250</v>
      </c>
    </row>
    <row r="80" spans="1:9" ht="56.25" x14ac:dyDescent="0.3">
      <c r="A80" s="60" t="s">
        <v>29</v>
      </c>
      <c r="B80" s="25">
        <v>346</v>
      </c>
      <c r="C80" s="61" t="s">
        <v>16</v>
      </c>
      <c r="D80" s="61" t="s">
        <v>54</v>
      </c>
      <c r="E80" s="36" t="s">
        <v>69</v>
      </c>
      <c r="F80" s="36">
        <v>240</v>
      </c>
      <c r="G80" s="62">
        <v>250</v>
      </c>
      <c r="H80" s="62">
        <v>250</v>
      </c>
      <c r="I80" s="62">
        <v>250</v>
      </c>
    </row>
    <row r="81" spans="1:9" ht="56.25" x14ac:dyDescent="0.3">
      <c r="A81" s="59" t="s">
        <v>70</v>
      </c>
      <c r="B81" s="29">
        <v>346</v>
      </c>
      <c r="C81" s="35" t="s">
        <v>16</v>
      </c>
      <c r="D81" s="35" t="s">
        <v>54</v>
      </c>
      <c r="E81" s="34" t="s">
        <v>71</v>
      </c>
      <c r="F81" s="34"/>
      <c r="G81" s="32">
        <v>50</v>
      </c>
      <c r="H81" s="32">
        <f>SUM(H84)</f>
        <v>50</v>
      </c>
      <c r="I81" s="32">
        <f>SUM(I84)</f>
        <v>50</v>
      </c>
    </row>
    <row r="82" spans="1:9" ht="18.75" x14ac:dyDescent="0.3">
      <c r="A82" s="24" t="s">
        <v>59</v>
      </c>
      <c r="B82" s="25">
        <v>346</v>
      </c>
      <c r="C82" s="61" t="s">
        <v>16</v>
      </c>
      <c r="D82" s="61" t="s">
        <v>54</v>
      </c>
      <c r="E82" s="36" t="s">
        <v>72</v>
      </c>
      <c r="F82" s="36"/>
      <c r="G82" s="62">
        <f>SUM(G84)</f>
        <v>50</v>
      </c>
      <c r="H82" s="62">
        <f>SUM(H84)</f>
        <v>50</v>
      </c>
      <c r="I82" s="62">
        <f>SUM(I84)</f>
        <v>50</v>
      </c>
    </row>
    <row r="83" spans="1:9" ht="56.25" x14ac:dyDescent="0.3">
      <c r="A83" s="60" t="s">
        <v>28</v>
      </c>
      <c r="B83" s="25">
        <v>346</v>
      </c>
      <c r="C83" s="61" t="s">
        <v>16</v>
      </c>
      <c r="D83" s="61" t="s">
        <v>54</v>
      </c>
      <c r="E83" s="36" t="s">
        <v>72</v>
      </c>
      <c r="F83" s="36">
        <v>200</v>
      </c>
      <c r="G83" s="62">
        <f>SUM(G84)</f>
        <v>50</v>
      </c>
      <c r="H83" s="62">
        <f>SUM(H84)</f>
        <v>50</v>
      </c>
      <c r="I83" s="62">
        <f>SUM(I84)</f>
        <v>50</v>
      </c>
    </row>
    <row r="84" spans="1:9" ht="56.25" x14ac:dyDescent="0.3">
      <c r="A84" s="60" t="s">
        <v>29</v>
      </c>
      <c r="B84" s="25">
        <v>346</v>
      </c>
      <c r="C84" s="61" t="s">
        <v>16</v>
      </c>
      <c r="D84" s="61" t="s">
        <v>54</v>
      </c>
      <c r="E84" s="36" t="s">
        <v>72</v>
      </c>
      <c r="F84" s="36">
        <v>240</v>
      </c>
      <c r="G84" s="62">
        <v>50</v>
      </c>
      <c r="H84" s="62">
        <v>50</v>
      </c>
      <c r="I84" s="62">
        <v>50</v>
      </c>
    </row>
    <row r="85" spans="1:9" ht="18.75" x14ac:dyDescent="0.3">
      <c r="A85" s="12" t="s">
        <v>73</v>
      </c>
      <c r="B85" s="54">
        <v>346</v>
      </c>
      <c r="C85" s="14" t="s">
        <v>74</v>
      </c>
      <c r="D85" s="14"/>
      <c r="E85" s="13"/>
      <c r="F85" s="13"/>
      <c r="G85" s="15">
        <f>SUM(G86+G94)</f>
        <v>12766.3</v>
      </c>
      <c r="H85" s="15">
        <f>SUM(H86+H94)</f>
        <v>14644.6</v>
      </c>
      <c r="I85" s="15">
        <f>SUM(I86+I94)</f>
        <v>14626.8</v>
      </c>
    </row>
    <row r="86" spans="1:9" ht="21" customHeight="1" x14ac:dyDescent="0.35">
      <c r="A86" s="16" t="s">
        <v>75</v>
      </c>
      <c r="B86" s="39">
        <v>346</v>
      </c>
      <c r="C86" s="18" t="s">
        <v>74</v>
      </c>
      <c r="D86" s="18" t="s">
        <v>14</v>
      </c>
      <c r="E86" s="17"/>
      <c r="F86" s="17"/>
      <c r="G86" s="19">
        <f>SUM(G87)</f>
        <v>84</v>
      </c>
      <c r="H86" s="19">
        <f>SUM(H87)</f>
        <v>85</v>
      </c>
      <c r="I86" s="19">
        <f>SUM(I87)</f>
        <v>85</v>
      </c>
    </row>
    <row r="87" spans="1:9" ht="26.25" customHeight="1" x14ac:dyDescent="0.35">
      <c r="A87" s="20" t="s">
        <v>76</v>
      </c>
      <c r="B87" s="21">
        <v>346</v>
      </c>
      <c r="C87" s="22" t="s">
        <v>74</v>
      </c>
      <c r="D87" s="22" t="s">
        <v>14</v>
      </c>
      <c r="E87" s="21" t="s">
        <v>77</v>
      </c>
      <c r="F87" s="21"/>
      <c r="G87" s="23">
        <f>SUM(G88+G91)</f>
        <v>84</v>
      </c>
      <c r="H87" s="23">
        <f>SUM(H88+H91)</f>
        <v>85</v>
      </c>
      <c r="I87" s="23">
        <f>SUM(I88+I91)</f>
        <v>85</v>
      </c>
    </row>
    <row r="88" spans="1:9" ht="39" customHeight="1" x14ac:dyDescent="0.3">
      <c r="A88" s="59" t="s">
        <v>78</v>
      </c>
      <c r="B88" s="29">
        <v>346</v>
      </c>
      <c r="C88" s="30" t="s">
        <v>74</v>
      </c>
      <c r="D88" s="30" t="s">
        <v>14</v>
      </c>
      <c r="E88" s="29" t="s">
        <v>79</v>
      </c>
      <c r="F88" s="29"/>
      <c r="G88" s="31">
        <f t="shared" ref="G88:I89" si="17">SUM(G89)</f>
        <v>50</v>
      </c>
      <c r="H88" s="31">
        <f t="shared" si="17"/>
        <v>50</v>
      </c>
      <c r="I88" s="31">
        <f t="shared" si="17"/>
        <v>50</v>
      </c>
    </row>
    <row r="89" spans="1:9" ht="51" customHeight="1" x14ac:dyDescent="0.3">
      <c r="A89" s="24" t="s">
        <v>28</v>
      </c>
      <c r="B89" s="25">
        <v>346</v>
      </c>
      <c r="C89" s="26" t="s">
        <v>74</v>
      </c>
      <c r="D89" s="26" t="s">
        <v>14</v>
      </c>
      <c r="E89" s="25" t="s">
        <v>79</v>
      </c>
      <c r="F89" s="25">
        <v>200</v>
      </c>
      <c r="G89" s="27">
        <f t="shared" si="17"/>
        <v>50</v>
      </c>
      <c r="H89" s="27">
        <f t="shared" si="17"/>
        <v>50</v>
      </c>
      <c r="I89" s="27">
        <f t="shared" si="17"/>
        <v>50</v>
      </c>
    </row>
    <row r="90" spans="1:9" ht="56.25" customHeight="1" x14ac:dyDescent="0.3">
      <c r="A90" s="24" t="s">
        <v>29</v>
      </c>
      <c r="B90" s="25">
        <v>346</v>
      </c>
      <c r="C90" s="26" t="s">
        <v>74</v>
      </c>
      <c r="D90" s="26" t="s">
        <v>14</v>
      </c>
      <c r="E90" s="25" t="s">
        <v>79</v>
      </c>
      <c r="F90" s="25">
        <v>240</v>
      </c>
      <c r="G90" s="27">
        <v>50</v>
      </c>
      <c r="H90" s="27">
        <v>50</v>
      </c>
      <c r="I90" s="27">
        <v>50</v>
      </c>
    </row>
    <row r="91" spans="1:9" ht="56.25" customHeight="1" x14ac:dyDescent="0.3">
      <c r="A91" s="28" t="s">
        <v>80</v>
      </c>
      <c r="B91" s="29">
        <v>346</v>
      </c>
      <c r="C91" s="30" t="s">
        <v>74</v>
      </c>
      <c r="D91" s="30" t="s">
        <v>14</v>
      </c>
      <c r="E91" s="29" t="s">
        <v>81</v>
      </c>
      <c r="F91" s="29"/>
      <c r="G91" s="31">
        <f>SUM(G93)</f>
        <v>34</v>
      </c>
      <c r="H91" s="31">
        <f>SUM(H93)</f>
        <v>35</v>
      </c>
      <c r="I91" s="31">
        <f>SUM(I93)</f>
        <v>35</v>
      </c>
    </row>
    <row r="92" spans="1:9" ht="21" customHeight="1" x14ac:dyDescent="0.3">
      <c r="A92" s="24" t="s">
        <v>82</v>
      </c>
      <c r="B92" s="25">
        <v>346</v>
      </c>
      <c r="C92" s="26" t="s">
        <v>74</v>
      </c>
      <c r="D92" s="26" t="s">
        <v>14</v>
      </c>
      <c r="E92" s="25" t="s">
        <v>81</v>
      </c>
      <c r="F92" s="25">
        <v>200</v>
      </c>
      <c r="G92" s="27">
        <f>SUM(G93)</f>
        <v>34</v>
      </c>
      <c r="H92" s="27">
        <f>SUM(H93)</f>
        <v>35</v>
      </c>
      <c r="I92" s="27">
        <f>SUM(I93)</f>
        <v>35</v>
      </c>
    </row>
    <row r="93" spans="1:9" ht="23.25" customHeight="1" x14ac:dyDescent="0.3">
      <c r="A93" s="24" t="s">
        <v>82</v>
      </c>
      <c r="B93" s="25">
        <v>346</v>
      </c>
      <c r="C93" s="26" t="s">
        <v>74</v>
      </c>
      <c r="D93" s="26" t="s">
        <v>14</v>
      </c>
      <c r="E93" s="25" t="s">
        <v>81</v>
      </c>
      <c r="F93" s="25">
        <v>240</v>
      </c>
      <c r="G93" s="27">
        <v>34</v>
      </c>
      <c r="H93" s="27">
        <v>35</v>
      </c>
      <c r="I93" s="27">
        <v>35</v>
      </c>
    </row>
    <row r="94" spans="1:9" ht="24.75" customHeight="1" x14ac:dyDescent="0.35">
      <c r="A94" s="63" t="s">
        <v>83</v>
      </c>
      <c r="B94" s="64">
        <v>346</v>
      </c>
      <c r="C94" s="65" t="s">
        <v>74</v>
      </c>
      <c r="D94" s="65" t="s">
        <v>84</v>
      </c>
      <c r="E94" s="66"/>
      <c r="F94" s="66"/>
      <c r="G94" s="67">
        <f>G95+G100</f>
        <v>12682.3</v>
      </c>
      <c r="H94" s="19">
        <f>SUM(H95+H100)</f>
        <v>14559.6</v>
      </c>
      <c r="I94" s="19">
        <f>SUM(I95+I100)</f>
        <v>14541.8</v>
      </c>
    </row>
    <row r="95" spans="1:9" ht="60" customHeight="1" x14ac:dyDescent="0.35">
      <c r="A95" s="68" t="s">
        <v>85</v>
      </c>
      <c r="B95" s="21">
        <v>346</v>
      </c>
      <c r="C95" s="69" t="s">
        <v>74</v>
      </c>
      <c r="D95" s="69" t="s">
        <v>84</v>
      </c>
      <c r="E95" s="70" t="s">
        <v>86</v>
      </c>
      <c r="F95" s="70"/>
      <c r="G95" s="71">
        <f>SUM(G99)</f>
        <v>250</v>
      </c>
      <c r="H95" s="23">
        <f>SUM(H99)</f>
        <v>250</v>
      </c>
      <c r="I95" s="23">
        <f>SUM(I99)</f>
        <v>250</v>
      </c>
    </row>
    <row r="96" spans="1:9" ht="42.75" customHeight="1" x14ac:dyDescent="0.3">
      <c r="A96" s="72" t="s">
        <v>87</v>
      </c>
      <c r="B96" s="29">
        <v>346</v>
      </c>
      <c r="C96" s="73" t="s">
        <v>74</v>
      </c>
      <c r="D96" s="73" t="s">
        <v>84</v>
      </c>
      <c r="E96" s="74" t="s">
        <v>88</v>
      </c>
      <c r="F96" s="74"/>
      <c r="G96" s="75">
        <f>SUM(G99)</f>
        <v>250</v>
      </c>
      <c r="H96" s="31">
        <f>SUM(H99)</f>
        <v>250</v>
      </c>
      <c r="I96" s="31">
        <f>SUM(I99)</f>
        <v>250</v>
      </c>
    </row>
    <row r="97" spans="1:9" ht="25.5" customHeight="1" x14ac:dyDescent="0.3">
      <c r="A97" s="76" t="s">
        <v>59</v>
      </c>
      <c r="B97" s="25">
        <v>346</v>
      </c>
      <c r="C97" s="77" t="s">
        <v>74</v>
      </c>
      <c r="D97" s="77" t="s">
        <v>84</v>
      </c>
      <c r="E97" s="78" t="s">
        <v>89</v>
      </c>
      <c r="F97" s="74"/>
      <c r="G97" s="79">
        <f>SUM(G99)</f>
        <v>250</v>
      </c>
      <c r="H97" s="27">
        <f>SUM(H99)</f>
        <v>250</v>
      </c>
      <c r="I97" s="27">
        <f>SUM(I99)</f>
        <v>250</v>
      </c>
    </row>
    <row r="98" spans="1:9" ht="50.25" customHeight="1" x14ac:dyDescent="0.3">
      <c r="A98" s="80" t="s">
        <v>28</v>
      </c>
      <c r="B98" s="25">
        <v>346</v>
      </c>
      <c r="C98" s="77" t="s">
        <v>74</v>
      </c>
      <c r="D98" s="77" t="s">
        <v>84</v>
      </c>
      <c r="E98" s="78" t="s">
        <v>89</v>
      </c>
      <c r="F98" s="78">
        <v>200</v>
      </c>
      <c r="G98" s="79">
        <f>SUM(G99)</f>
        <v>250</v>
      </c>
      <c r="H98" s="27">
        <f>SUM(H99)</f>
        <v>250</v>
      </c>
      <c r="I98" s="27">
        <f>SUM(I99)</f>
        <v>250</v>
      </c>
    </row>
    <row r="99" spans="1:9" ht="56.25" customHeight="1" x14ac:dyDescent="0.3">
      <c r="A99" s="80" t="s">
        <v>29</v>
      </c>
      <c r="B99" s="25">
        <v>346</v>
      </c>
      <c r="C99" s="77" t="s">
        <v>74</v>
      </c>
      <c r="D99" s="77" t="s">
        <v>84</v>
      </c>
      <c r="E99" s="78" t="s">
        <v>89</v>
      </c>
      <c r="F99" s="78">
        <v>240</v>
      </c>
      <c r="G99" s="79">
        <v>250</v>
      </c>
      <c r="H99" s="27">
        <v>250</v>
      </c>
      <c r="I99" s="27">
        <v>250</v>
      </c>
    </row>
    <row r="100" spans="1:9" ht="19.5" x14ac:dyDescent="0.35">
      <c r="A100" s="20" t="s">
        <v>90</v>
      </c>
      <c r="B100" s="21">
        <v>346</v>
      </c>
      <c r="C100" s="22" t="s">
        <v>74</v>
      </c>
      <c r="D100" s="22" t="s">
        <v>84</v>
      </c>
      <c r="E100" s="21" t="s">
        <v>91</v>
      </c>
      <c r="F100" s="21"/>
      <c r="G100" s="23">
        <f>SUM(G101+G104)</f>
        <v>12432.3</v>
      </c>
      <c r="H100" s="23">
        <f>SUM(H101+H104)</f>
        <v>14309.6</v>
      </c>
      <c r="I100" s="23">
        <f>SUM(I101+I104)</f>
        <v>14291.8</v>
      </c>
    </row>
    <row r="101" spans="1:9" ht="37.5" x14ac:dyDescent="0.3">
      <c r="A101" s="28" t="s">
        <v>92</v>
      </c>
      <c r="B101" s="29">
        <v>346</v>
      </c>
      <c r="C101" s="30" t="s">
        <v>74</v>
      </c>
      <c r="D101" s="30" t="s">
        <v>84</v>
      </c>
      <c r="E101" s="29" t="s">
        <v>93</v>
      </c>
      <c r="F101" s="29"/>
      <c r="G101" s="31">
        <f t="shared" ref="G101:I102" si="18">SUM(G102)</f>
        <v>1600</v>
      </c>
      <c r="H101" s="31">
        <f t="shared" si="18"/>
        <v>1600</v>
      </c>
      <c r="I101" s="31">
        <f t="shared" si="18"/>
        <v>1600</v>
      </c>
    </row>
    <row r="102" spans="1:9" ht="53.25" customHeight="1" x14ac:dyDescent="0.3">
      <c r="A102" s="24" t="s">
        <v>28</v>
      </c>
      <c r="B102" s="25">
        <v>346</v>
      </c>
      <c r="C102" s="26" t="s">
        <v>74</v>
      </c>
      <c r="D102" s="26" t="s">
        <v>84</v>
      </c>
      <c r="E102" s="25" t="s">
        <v>93</v>
      </c>
      <c r="F102" s="25">
        <v>200</v>
      </c>
      <c r="G102" s="27">
        <f t="shared" si="18"/>
        <v>1600</v>
      </c>
      <c r="H102" s="27">
        <f t="shared" si="18"/>
        <v>1600</v>
      </c>
      <c r="I102" s="27">
        <f t="shared" si="18"/>
        <v>1600</v>
      </c>
    </row>
    <row r="103" spans="1:9" ht="56.25" x14ac:dyDescent="0.3">
      <c r="A103" s="24" t="s">
        <v>29</v>
      </c>
      <c r="B103" s="25">
        <v>346</v>
      </c>
      <c r="C103" s="26" t="s">
        <v>74</v>
      </c>
      <c r="D103" s="26" t="s">
        <v>84</v>
      </c>
      <c r="E103" s="25" t="s">
        <v>93</v>
      </c>
      <c r="F103" s="25">
        <v>240</v>
      </c>
      <c r="G103" s="27">
        <v>1600</v>
      </c>
      <c r="H103" s="27">
        <v>1600</v>
      </c>
      <c r="I103" s="27">
        <v>1600</v>
      </c>
    </row>
    <row r="104" spans="1:9" ht="33.6" customHeight="1" x14ac:dyDescent="0.3">
      <c r="A104" s="28" t="s">
        <v>94</v>
      </c>
      <c r="B104" s="29">
        <v>346</v>
      </c>
      <c r="C104" s="30" t="s">
        <v>74</v>
      </c>
      <c r="D104" s="30" t="s">
        <v>84</v>
      </c>
      <c r="E104" s="29" t="s">
        <v>95</v>
      </c>
      <c r="F104" s="29"/>
      <c r="G104" s="31">
        <f>SUM(G105+G107)</f>
        <v>10832.3</v>
      </c>
      <c r="H104" s="31">
        <f>SUM(H105+H107)</f>
        <v>12709.6</v>
      </c>
      <c r="I104" s="31">
        <f>SUM(I105+I107)</f>
        <v>12691.8</v>
      </c>
    </row>
    <row r="105" spans="1:9" ht="50.25" customHeight="1" x14ac:dyDescent="0.3">
      <c r="A105" s="24" t="s">
        <v>28</v>
      </c>
      <c r="B105" s="25">
        <v>346</v>
      </c>
      <c r="C105" s="26" t="s">
        <v>74</v>
      </c>
      <c r="D105" s="26" t="s">
        <v>84</v>
      </c>
      <c r="E105" s="25" t="s">
        <v>95</v>
      </c>
      <c r="F105" s="25">
        <v>200</v>
      </c>
      <c r="G105" s="27">
        <f>SUM(G106)</f>
        <v>10832.3</v>
      </c>
      <c r="H105" s="27">
        <f>SUM(H106)</f>
        <v>12709.6</v>
      </c>
      <c r="I105" s="27">
        <f>SUM(I106)</f>
        <v>12691.8</v>
      </c>
    </row>
    <row r="106" spans="1:9" ht="54" customHeight="1" x14ac:dyDescent="0.3">
      <c r="A106" s="24" t="s">
        <v>29</v>
      </c>
      <c r="B106" s="25">
        <v>346</v>
      </c>
      <c r="C106" s="26" t="s">
        <v>74</v>
      </c>
      <c r="D106" s="26" t="s">
        <v>84</v>
      </c>
      <c r="E106" s="25" t="s">
        <v>95</v>
      </c>
      <c r="F106" s="25">
        <v>240</v>
      </c>
      <c r="G106" s="27">
        <v>10832.3</v>
      </c>
      <c r="H106" s="27">
        <v>12709.6</v>
      </c>
      <c r="I106" s="27">
        <v>12691.8</v>
      </c>
    </row>
    <row r="107" spans="1:9" ht="18.75" hidden="1" x14ac:dyDescent="0.3">
      <c r="A107" s="24" t="s">
        <v>32</v>
      </c>
      <c r="B107" s="25">
        <v>346</v>
      </c>
      <c r="C107" s="26" t="s">
        <v>74</v>
      </c>
      <c r="D107" s="26" t="s">
        <v>84</v>
      </c>
      <c r="E107" s="25" t="s">
        <v>95</v>
      </c>
      <c r="F107" s="25">
        <v>800</v>
      </c>
      <c r="G107" s="27">
        <f>SUM(G108)</f>
        <v>0</v>
      </c>
      <c r="H107" s="27">
        <f>SUM(H108)</f>
        <v>0</v>
      </c>
      <c r="I107" s="27">
        <f>SUM(I108)</f>
        <v>0</v>
      </c>
    </row>
    <row r="108" spans="1:9" ht="37.5" hidden="1" x14ac:dyDescent="0.3">
      <c r="A108" s="24" t="s">
        <v>33</v>
      </c>
      <c r="B108" s="25">
        <v>346</v>
      </c>
      <c r="C108" s="26" t="s">
        <v>74</v>
      </c>
      <c r="D108" s="26" t="s">
        <v>84</v>
      </c>
      <c r="E108" s="25" t="s">
        <v>95</v>
      </c>
      <c r="F108" s="25">
        <v>850</v>
      </c>
      <c r="G108" s="27">
        <v>0</v>
      </c>
      <c r="H108" s="27">
        <v>0</v>
      </c>
      <c r="I108" s="27">
        <v>0</v>
      </c>
    </row>
    <row r="109" spans="1:9" ht="18.75" x14ac:dyDescent="0.3">
      <c r="A109" s="12" t="s">
        <v>96</v>
      </c>
      <c r="B109" s="54">
        <v>346</v>
      </c>
      <c r="C109" s="14">
        <v>10</v>
      </c>
      <c r="D109" s="14"/>
      <c r="E109" s="13"/>
      <c r="F109" s="13"/>
      <c r="G109" s="15">
        <f>SUM(G111+G115)</f>
        <v>410</v>
      </c>
      <c r="H109" s="15">
        <f>SUM(H111+H115)</f>
        <v>430</v>
      </c>
      <c r="I109" s="15">
        <f>SUM(I111+I115)</f>
        <v>430</v>
      </c>
    </row>
    <row r="110" spans="1:9" ht="19.5" x14ac:dyDescent="0.35">
      <c r="A110" s="16" t="s">
        <v>97</v>
      </c>
      <c r="B110" s="17">
        <v>346</v>
      </c>
      <c r="C110" s="18">
        <v>10</v>
      </c>
      <c r="D110" s="18" t="s">
        <v>14</v>
      </c>
      <c r="E110" s="17"/>
      <c r="F110" s="17"/>
      <c r="G110" s="19">
        <f t="shared" ref="G110:I113" si="19">SUM(G111)</f>
        <v>400</v>
      </c>
      <c r="H110" s="19">
        <f t="shared" si="19"/>
        <v>420</v>
      </c>
      <c r="I110" s="19">
        <f t="shared" si="19"/>
        <v>420</v>
      </c>
    </row>
    <row r="111" spans="1:9" ht="19.5" x14ac:dyDescent="0.35">
      <c r="A111" s="20" t="s">
        <v>98</v>
      </c>
      <c r="B111" s="21">
        <v>346</v>
      </c>
      <c r="C111" s="22">
        <v>10</v>
      </c>
      <c r="D111" s="22" t="s">
        <v>14</v>
      </c>
      <c r="E111" s="21" t="s">
        <v>99</v>
      </c>
      <c r="F111" s="21"/>
      <c r="G111" s="23">
        <f t="shared" si="19"/>
        <v>400</v>
      </c>
      <c r="H111" s="23">
        <f t="shared" si="19"/>
        <v>420</v>
      </c>
      <c r="I111" s="23">
        <f t="shared" si="19"/>
        <v>420</v>
      </c>
    </row>
    <row r="112" spans="1:9" ht="37.5" x14ac:dyDescent="0.3">
      <c r="A112" s="28" t="s">
        <v>100</v>
      </c>
      <c r="B112" s="29">
        <v>346</v>
      </c>
      <c r="C112" s="30">
        <v>10</v>
      </c>
      <c r="D112" s="30" t="s">
        <v>14</v>
      </c>
      <c r="E112" s="29" t="s">
        <v>101</v>
      </c>
      <c r="F112" s="29"/>
      <c r="G112" s="31">
        <f t="shared" si="19"/>
        <v>400</v>
      </c>
      <c r="H112" s="31">
        <f t="shared" si="19"/>
        <v>420</v>
      </c>
      <c r="I112" s="31">
        <f t="shared" si="19"/>
        <v>420</v>
      </c>
    </row>
    <row r="113" spans="1:9" ht="37.5" x14ac:dyDescent="0.3">
      <c r="A113" s="24" t="s">
        <v>102</v>
      </c>
      <c r="B113" s="25">
        <v>346</v>
      </c>
      <c r="C113" s="26">
        <v>10</v>
      </c>
      <c r="D113" s="26" t="s">
        <v>14</v>
      </c>
      <c r="E113" s="25" t="s">
        <v>101</v>
      </c>
      <c r="F113" s="25">
        <v>300</v>
      </c>
      <c r="G113" s="27">
        <f t="shared" si="19"/>
        <v>400</v>
      </c>
      <c r="H113" s="27">
        <f t="shared" si="19"/>
        <v>420</v>
      </c>
      <c r="I113" s="27">
        <f t="shared" si="19"/>
        <v>420</v>
      </c>
    </row>
    <row r="114" spans="1:9" ht="37.5" x14ac:dyDescent="0.3">
      <c r="A114" s="24" t="s">
        <v>103</v>
      </c>
      <c r="B114" s="25">
        <v>346</v>
      </c>
      <c r="C114" s="26">
        <v>10</v>
      </c>
      <c r="D114" s="26" t="s">
        <v>14</v>
      </c>
      <c r="E114" s="25" t="s">
        <v>101</v>
      </c>
      <c r="F114" s="25">
        <v>310</v>
      </c>
      <c r="G114" s="27">
        <v>400</v>
      </c>
      <c r="H114" s="27">
        <v>420</v>
      </c>
      <c r="I114" s="27">
        <v>420</v>
      </c>
    </row>
    <row r="115" spans="1:9" ht="39" x14ac:dyDescent="0.35">
      <c r="A115" s="16" t="s">
        <v>104</v>
      </c>
      <c r="B115" s="17">
        <v>346</v>
      </c>
      <c r="C115" s="18">
        <v>10</v>
      </c>
      <c r="D115" s="18" t="s">
        <v>105</v>
      </c>
      <c r="E115" s="17"/>
      <c r="F115" s="17"/>
      <c r="G115" s="19">
        <f>SUM(G119)</f>
        <v>10</v>
      </c>
      <c r="H115" s="19">
        <f>SUM(I119)</f>
        <v>10</v>
      </c>
      <c r="I115" s="19">
        <f>SUM(I119)</f>
        <v>10</v>
      </c>
    </row>
    <row r="116" spans="1:9" ht="58.5" x14ac:dyDescent="0.35">
      <c r="A116" s="20" t="s">
        <v>106</v>
      </c>
      <c r="B116" s="21">
        <v>346</v>
      </c>
      <c r="C116" s="22">
        <v>10</v>
      </c>
      <c r="D116" s="22" t="s">
        <v>105</v>
      </c>
      <c r="E116" s="21" t="s">
        <v>107</v>
      </c>
      <c r="F116" s="21"/>
      <c r="G116" s="23">
        <f>SUM(G119)</f>
        <v>10</v>
      </c>
      <c r="H116" s="23">
        <f>SUM(I119)</f>
        <v>10</v>
      </c>
      <c r="I116" s="23">
        <f>SUM(I119)</f>
        <v>10</v>
      </c>
    </row>
    <row r="117" spans="1:9" ht="37.5" x14ac:dyDescent="0.3">
      <c r="A117" s="28" t="s">
        <v>108</v>
      </c>
      <c r="B117" s="29">
        <v>346</v>
      </c>
      <c r="C117" s="30">
        <v>10</v>
      </c>
      <c r="D117" s="30" t="s">
        <v>105</v>
      </c>
      <c r="E117" s="29" t="s">
        <v>109</v>
      </c>
      <c r="F117" s="29"/>
      <c r="G117" s="31">
        <f>SUM(G119)</f>
        <v>10</v>
      </c>
      <c r="H117" s="31">
        <f>SUM(I119)</f>
        <v>10</v>
      </c>
      <c r="I117" s="31">
        <f>SUM(I119)</f>
        <v>10</v>
      </c>
    </row>
    <row r="118" spans="1:9" ht="56.25" x14ac:dyDescent="0.3">
      <c r="A118" s="24" t="s">
        <v>28</v>
      </c>
      <c r="B118" s="25">
        <v>346</v>
      </c>
      <c r="C118" s="26">
        <v>10</v>
      </c>
      <c r="D118" s="26" t="s">
        <v>105</v>
      </c>
      <c r="E118" s="25" t="s">
        <v>109</v>
      </c>
      <c r="F118" s="25">
        <v>800</v>
      </c>
      <c r="G118" s="27">
        <f>SUM(G119)</f>
        <v>10</v>
      </c>
      <c r="H118" s="27">
        <f>SUM(I119)</f>
        <v>10</v>
      </c>
      <c r="I118" s="27">
        <f>SUM(I119)</f>
        <v>10</v>
      </c>
    </row>
    <row r="119" spans="1:9" ht="56.25" x14ac:dyDescent="0.3">
      <c r="A119" s="24" t="s">
        <v>29</v>
      </c>
      <c r="B119" s="25">
        <v>346</v>
      </c>
      <c r="C119" s="26">
        <v>10</v>
      </c>
      <c r="D119" s="26" t="s">
        <v>105</v>
      </c>
      <c r="E119" s="25" t="s">
        <v>109</v>
      </c>
      <c r="F119" s="25">
        <v>850</v>
      </c>
      <c r="G119" s="27">
        <v>10</v>
      </c>
      <c r="H119" s="27">
        <v>10</v>
      </c>
      <c r="I119" s="27">
        <v>10</v>
      </c>
    </row>
    <row r="120" spans="1:9" ht="37.5" x14ac:dyDescent="0.3">
      <c r="A120" s="8" t="s">
        <v>110</v>
      </c>
      <c r="B120" s="9">
        <v>366</v>
      </c>
      <c r="C120" s="81"/>
      <c r="D120" s="81"/>
      <c r="E120" s="82"/>
      <c r="F120" s="82"/>
      <c r="G120" s="11">
        <f>SUM(G121)</f>
        <v>8.1</v>
      </c>
      <c r="H120" s="11">
        <f>SUM(H121)</f>
        <v>8</v>
      </c>
      <c r="I120" s="11">
        <f>SUM(I125)</f>
        <v>8</v>
      </c>
    </row>
    <row r="121" spans="1:9" ht="18.75" x14ac:dyDescent="0.3">
      <c r="A121" s="12" t="s">
        <v>13</v>
      </c>
      <c r="B121" s="13">
        <v>366</v>
      </c>
      <c r="C121" s="14" t="s">
        <v>14</v>
      </c>
      <c r="D121" s="83"/>
      <c r="E121" s="54"/>
      <c r="F121" s="54"/>
      <c r="G121" s="15">
        <f>SUM(G125)</f>
        <v>8.1</v>
      </c>
      <c r="H121" s="15">
        <f>SUM(H125)</f>
        <v>8</v>
      </c>
      <c r="I121" s="15">
        <f>SUM(I125)</f>
        <v>8</v>
      </c>
    </row>
    <row r="122" spans="1:9" ht="58.5" x14ac:dyDescent="0.35">
      <c r="A122" s="16" t="s">
        <v>111</v>
      </c>
      <c r="B122" s="39">
        <v>366</v>
      </c>
      <c r="C122" s="18" t="s">
        <v>14</v>
      </c>
      <c r="D122" s="18">
        <v>13</v>
      </c>
      <c r="E122" s="17" t="s">
        <v>112</v>
      </c>
      <c r="F122" s="17"/>
      <c r="G122" s="19">
        <f>SUM(G125)</f>
        <v>8.1</v>
      </c>
      <c r="H122" s="19">
        <f>SUM(H125)</f>
        <v>8</v>
      </c>
      <c r="I122" s="19">
        <f>SUM(I125)</f>
        <v>8</v>
      </c>
    </row>
    <row r="123" spans="1:9" ht="56.25" x14ac:dyDescent="0.3">
      <c r="A123" s="28" t="s">
        <v>113</v>
      </c>
      <c r="B123" s="29">
        <v>366</v>
      </c>
      <c r="C123" s="30" t="s">
        <v>14</v>
      </c>
      <c r="D123" s="30">
        <v>13</v>
      </c>
      <c r="E123" s="29" t="s">
        <v>114</v>
      </c>
      <c r="F123" s="29"/>
      <c r="G123" s="31">
        <f t="shared" ref="G123:I124" si="20">SUM(G124)</f>
        <v>8.1</v>
      </c>
      <c r="H123" s="31">
        <f t="shared" si="20"/>
        <v>8</v>
      </c>
      <c r="I123" s="31">
        <f t="shared" si="20"/>
        <v>8</v>
      </c>
    </row>
    <row r="124" spans="1:9" ht="18.75" x14ac:dyDescent="0.3">
      <c r="A124" s="24" t="s">
        <v>32</v>
      </c>
      <c r="B124" s="25">
        <v>366</v>
      </c>
      <c r="C124" s="26" t="s">
        <v>14</v>
      </c>
      <c r="D124" s="26">
        <v>13</v>
      </c>
      <c r="E124" s="25" t="s">
        <v>114</v>
      </c>
      <c r="F124" s="25">
        <v>800</v>
      </c>
      <c r="G124" s="27">
        <f t="shared" si="20"/>
        <v>8.1</v>
      </c>
      <c r="H124" s="27">
        <f t="shared" si="20"/>
        <v>8</v>
      </c>
      <c r="I124" s="27">
        <f t="shared" si="20"/>
        <v>8</v>
      </c>
    </row>
    <row r="125" spans="1:9" ht="17.25" customHeight="1" x14ac:dyDescent="0.3">
      <c r="A125" s="24" t="s">
        <v>33</v>
      </c>
      <c r="B125" s="25">
        <v>366</v>
      </c>
      <c r="C125" s="26" t="s">
        <v>14</v>
      </c>
      <c r="D125" s="26">
        <v>13</v>
      </c>
      <c r="E125" s="25" t="s">
        <v>114</v>
      </c>
      <c r="F125" s="25">
        <v>850</v>
      </c>
      <c r="G125" s="27">
        <v>8.1</v>
      </c>
      <c r="H125" s="27">
        <v>8</v>
      </c>
      <c r="I125" s="27">
        <v>8</v>
      </c>
    </row>
    <row r="126" spans="1:9" ht="18.75" x14ac:dyDescent="0.3">
      <c r="A126" s="84" t="s">
        <v>115</v>
      </c>
      <c r="B126" s="85"/>
      <c r="C126" s="85"/>
      <c r="D126" s="85"/>
      <c r="E126" s="85"/>
      <c r="F126" s="85"/>
      <c r="G126" s="11">
        <f>SUM(G12+G120)</f>
        <v>31271.899999999998</v>
      </c>
      <c r="H126" s="11">
        <f>SUM(H12+H120)</f>
        <v>31352.300000000003</v>
      </c>
      <c r="I126" s="11">
        <f>SUM(I12+I120)</f>
        <v>31483</v>
      </c>
    </row>
  </sheetData>
  <mergeCells count="13">
    <mergeCell ref="D1:I1"/>
    <mergeCell ref="D2:I2"/>
    <mergeCell ref="D3:I3"/>
    <mergeCell ref="D4:I4"/>
    <mergeCell ref="A6:I8"/>
    <mergeCell ref="E9:I9"/>
    <mergeCell ref="A10:A11"/>
    <mergeCell ref="B10:B11"/>
    <mergeCell ref="C10:C11"/>
    <mergeCell ref="D10:D11"/>
    <mergeCell ref="E10:E11"/>
    <mergeCell ref="F10:F11"/>
    <mergeCell ref="G10:I10"/>
  </mergeCells>
  <pageMargins left="0.70833333333333304" right="0.70833333333333304" top="0.25694444444444398" bottom="0.17777777777777801" header="0.511811023622047" footer="0.511811023622047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MokrousBuh</cp:lastModifiedBy>
  <cp:revision>11</cp:revision>
  <cp:lastPrinted>2024-11-07T10:01:20Z</cp:lastPrinted>
  <dcterms:created xsi:type="dcterms:W3CDTF">2013-11-07T06:12:00Z</dcterms:created>
  <dcterms:modified xsi:type="dcterms:W3CDTF">2024-11-12T12:22:14Z</dcterms:modified>
  <dc:language>ru-RU</dc:language>
</cp:coreProperties>
</file>