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1340" windowHeight="6300"/>
  </bookViews>
  <sheets>
    <sheet name="поселен федор" sheetId="6" r:id="rId1"/>
  </sheets>
  <calcPr calcId="144525"/>
</workbook>
</file>

<file path=xl/calcChain.xml><?xml version="1.0" encoding="utf-8"?>
<calcChain xmlns="http://schemas.openxmlformats.org/spreadsheetml/2006/main">
  <c r="E28" i="6" l="1"/>
  <c r="F28" i="6"/>
  <c r="G28" i="6"/>
  <c r="H28" i="6"/>
  <c r="D28" i="6"/>
  <c r="D27" i="6"/>
  <c r="E27" i="6"/>
  <c r="F27" i="6"/>
  <c r="G27" i="6"/>
  <c r="H27" i="6"/>
  <c r="D25" i="6"/>
  <c r="E25" i="6"/>
  <c r="F25" i="6"/>
  <c r="G25" i="6"/>
  <c r="H25" i="6"/>
  <c r="C27" i="6" l="1"/>
  <c r="H37" i="6"/>
  <c r="G37" i="6"/>
  <c r="F37" i="6"/>
  <c r="E37" i="6"/>
  <c r="D37" i="6"/>
  <c r="C37" i="6"/>
  <c r="H34" i="6"/>
  <c r="G34" i="6"/>
  <c r="F34" i="6"/>
  <c r="E34" i="6"/>
  <c r="D34" i="6"/>
  <c r="C34" i="6"/>
  <c r="F38" i="6" l="1"/>
  <c r="E38" i="6"/>
  <c r="D38" i="6"/>
  <c r="H38" i="6"/>
  <c r="G38" i="6"/>
  <c r="C7" i="6"/>
  <c r="C12" i="6"/>
  <c r="C20" i="6"/>
  <c r="C23" i="6"/>
  <c r="C31" i="6"/>
  <c r="C40" i="6"/>
  <c r="C30" i="6" l="1"/>
  <c r="C28" i="6"/>
  <c r="C25" i="6"/>
  <c r="F20" i="6"/>
  <c r="H40" i="6" l="1"/>
  <c r="G40" i="6"/>
  <c r="F40" i="6"/>
  <c r="E40" i="6"/>
  <c r="D40" i="6"/>
  <c r="H31" i="6"/>
  <c r="G31" i="6"/>
  <c r="F31" i="6"/>
  <c r="E31" i="6"/>
  <c r="D31" i="6"/>
  <c r="H20" i="6"/>
  <c r="G20" i="6"/>
  <c r="E20" i="6"/>
  <c r="D20" i="6"/>
  <c r="H23" i="6"/>
  <c r="G23" i="6"/>
  <c r="F23" i="6"/>
  <c r="D23" i="6"/>
  <c r="H7" i="6"/>
  <c r="G7" i="6"/>
  <c r="F7" i="6"/>
  <c r="E7" i="6"/>
  <c r="F8" i="6" l="1"/>
  <c r="E32" i="6"/>
  <c r="D32" i="6"/>
  <c r="G8" i="6"/>
  <c r="H8" i="6"/>
  <c r="F32" i="6"/>
  <c r="H32" i="6"/>
  <c r="E23" i="6"/>
  <c r="H12" i="6"/>
  <c r="G12" i="6"/>
  <c r="F12" i="6"/>
  <c r="E12" i="6"/>
  <c r="D12" i="6"/>
  <c r="D7" i="6"/>
  <c r="D13" i="6" l="1"/>
  <c r="D8" i="6"/>
  <c r="E8" i="6"/>
  <c r="G32" i="6"/>
  <c r="H35" i="6"/>
  <c r="G35" i="6"/>
  <c r="F35" i="6"/>
  <c r="E35" i="6"/>
  <c r="D35" i="6"/>
  <c r="E29" i="6" l="1"/>
  <c r="D29" i="6"/>
  <c r="E13" i="6"/>
  <c r="G13" i="6" l="1"/>
  <c r="G26" i="6"/>
  <c r="F13" i="6"/>
  <c r="H29" i="6" l="1"/>
  <c r="H13" i="6"/>
  <c r="H26" i="6"/>
  <c r="G29" i="6" l="1"/>
  <c r="D26" i="6" l="1"/>
  <c r="F26" i="6"/>
  <c r="E26" i="6" l="1"/>
  <c r="F29" i="6" l="1"/>
</calcChain>
</file>

<file path=xl/sharedStrings.xml><?xml version="1.0" encoding="utf-8"?>
<sst xmlns="http://schemas.openxmlformats.org/spreadsheetml/2006/main" count="59" uniqueCount="32">
  <si>
    <t>Выплаты социального характера</t>
  </si>
  <si>
    <t>Прогноз</t>
  </si>
  <si>
    <t>телефон:</t>
  </si>
  <si>
    <t>в % к предыдущему году</t>
  </si>
  <si>
    <t>в бюджетной сфере</t>
  </si>
  <si>
    <t>Численность предпринимателей *)</t>
  </si>
  <si>
    <t>Чистый доход предпринимателей *)</t>
  </si>
  <si>
    <t>ед.изм.</t>
  </si>
  <si>
    <t>Среднесписочная численность работающих в экономике - всего:</t>
  </si>
  <si>
    <t>Фонд начисленной заработной платы работающих в экономике - всего:</t>
  </si>
  <si>
    <t>Среднемесячная заработная плата всего:</t>
  </si>
  <si>
    <t xml:space="preserve">в том числе:                                                                                                                                                       </t>
  </si>
  <si>
    <t>в том числе:</t>
  </si>
  <si>
    <t>бюджетная сфера</t>
  </si>
  <si>
    <t>(с учетом военнослужащих)</t>
  </si>
  <si>
    <t>чел.</t>
  </si>
  <si>
    <t>Мокроусское</t>
  </si>
  <si>
    <t>тыс.руб.</t>
  </si>
  <si>
    <t>в т. ч. бюджетная сфера</t>
  </si>
  <si>
    <t>руб.</t>
  </si>
  <si>
    <t>Численность детей до 18 лет</t>
  </si>
  <si>
    <t>*) Численность и доход физических лиц получающих доходы от предпринимательской и иной деятельности облагаемой налогом на доходы физических лиц (предприниматели осуществляющие деятельность без образования юридического лица, частные нотариусы, иностранные физ.лица, имеющие постоянное место жительства в районе и др.)</t>
  </si>
  <si>
    <t>2024 год</t>
  </si>
  <si>
    <t>8(84565)50158</t>
  </si>
  <si>
    <t>по Мокроусскому муниципальному образованию</t>
  </si>
  <si>
    <t xml:space="preserve">                          Показатели по труду</t>
  </si>
  <si>
    <t>2021 год отчет</t>
  </si>
  <si>
    <t>2025 год</t>
  </si>
  <si>
    <t>Исполнитель: Кустова О.А.</t>
  </si>
  <si>
    <t>2022 год отчет</t>
  </si>
  <si>
    <t>2023 год         оценка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</si>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</sst>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 Cyr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vertical="center" wrapText="1"/>
    </xf>
    <xf numFmtId="164" fontId="2" fillId="0" borderId="0" xfId="0" applyNumberFormat="1" applyFont="1" applyFill="1" applyAlignment="1"/>
    <xf numFmtId="164" fontId="2" fillId="0" borderId="0" xfId="0" applyNumberFormat="1" applyFont="1" applyFill="1" applyAlignment="1">
      <alignment wrapText="1"/>
    </xf>
    <xf numFmtId="164" fontId="2" fillId="0" borderId="0" xfId="0" applyNumberFormat="1" applyFont="1" applyFill="1"/>
    <xf numFmtId="164" fontId="2" fillId="0" borderId="2" xfId="0" applyNumberFormat="1" applyFont="1" applyFill="1" applyBorder="1"/>
    <xf numFmtId="164" fontId="7" fillId="0" borderId="2" xfId="0" applyNumberFormat="1" applyFont="1" applyFill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164" fontId="8" fillId="0" borderId="2" xfId="0" applyNumberFormat="1" applyFont="1" applyFill="1" applyBorder="1" applyAlignment="1">
      <alignment vertical="center" wrapText="1"/>
    </xf>
    <xf numFmtId="164" fontId="6" fillId="0" borderId="0" xfId="0" applyNumberFormat="1" applyFont="1" applyFill="1" applyAlignment="1"/>
    <xf numFmtId="164" fontId="6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2" fillId="0" borderId="0" xfId="0" applyNumberFormat="1" applyFont="1" applyAlignment="1">
      <alignment wrapText="1"/>
    </xf>
    <xf numFmtId="164" fontId="5" fillId="0" borderId="0" xfId="0" applyNumberFormat="1" applyFont="1" applyAlignment="1">
      <alignment vertical="center" wrapText="1"/>
    </xf>
    <xf numFmtId="164" fontId="7" fillId="0" borderId="0" xfId="0" applyNumberFormat="1" applyFont="1"/>
    <xf numFmtId="164" fontId="5" fillId="0" borderId="2" xfId="0" applyNumberFormat="1" applyFont="1" applyBorder="1" applyAlignment="1">
      <alignment horizontal="center" vertical="center" wrapText="1"/>
    </xf>
    <xf numFmtId="1" fontId="1" fillId="0" borderId="0" xfId="0" applyNumberFormat="1" applyFont="1"/>
    <xf numFmtId="164" fontId="5" fillId="0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zoomScale="77" zoomScaleNormal="77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29" sqref="H29"/>
    </sheetView>
  </sheetViews>
  <sheetFormatPr defaultColWidth="33.5703125" defaultRowHeight="15.75" x14ac:dyDescent="0.25"/>
  <cols>
    <col min="1" max="1" width="23.140625" style="1" customWidth="1"/>
    <col min="2" max="2" width="9.7109375" style="2" customWidth="1"/>
    <col min="3" max="3" width="15.7109375" style="2" customWidth="1"/>
    <col min="4" max="4" width="15.140625" style="1" customWidth="1"/>
    <col min="5" max="5" width="14.5703125" style="1" customWidth="1"/>
    <col min="6" max="6" width="15.85546875" style="1" customWidth="1"/>
    <col min="7" max="7" width="17.28515625" style="1" customWidth="1"/>
    <col min="8" max="8" width="16.42578125" style="1" customWidth="1"/>
    <col min="9" max="9" width="17" style="1" customWidth="1"/>
    <col min="10" max="10" width="16" style="1" customWidth="1"/>
    <col min="11" max="11" width="16.140625" style="1" customWidth="1"/>
    <col min="12" max="16384" width="33.5703125" style="1"/>
  </cols>
  <sheetData>
    <row r="1" spans="1:8" ht="22.5" x14ac:dyDescent="0.3">
      <c r="A1" s="3"/>
      <c r="B1" s="4" t="s">
        <v>25</v>
      </c>
      <c r="C1" s="5"/>
      <c r="D1" s="3"/>
      <c r="E1" s="3"/>
      <c r="F1" s="3"/>
      <c r="G1" s="3"/>
      <c r="H1" s="3"/>
    </row>
    <row r="2" spans="1:8" ht="3.75" customHeight="1" x14ac:dyDescent="0.25">
      <c r="A2" s="3"/>
      <c r="B2" s="5"/>
      <c r="C2" s="5"/>
      <c r="D2" s="3"/>
      <c r="E2" s="3"/>
      <c r="F2" s="3"/>
      <c r="G2" s="3"/>
      <c r="H2" s="3"/>
    </row>
    <row r="3" spans="1:8" ht="20.25" x14ac:dyDescent="0.3">
      <c r="A3" s="42" t="s">
        <v>24</v>
      </c>
      <c r="B3" s="42"/>
      <c r="C3" s="42"/>
      <c r="D3" s="42"/>
      <c r="E3" s="42"/>
      <c r="F3" s="42"/>
      <c r="G3" s="42"/>
      <c r="H3" s="42"/>
    </row>
    <row r="4" spans="1:8" x14ac:dyDescent="0.25">
      <c r="A4" s="3"/>
      <c r="B4" s="5"/>
      <c r="C4" s="5"/>
      <c r="D4" s="3"/>
      <c r="E4" s="3"/>
      <c r="F4" s="3"/>
      <c r="G4" s="43" t="s">
        <v>14</v>
      </c>
      <c r="H4" s="43"/>
    </row>
    <row r="5" spans="1:8" ht="15.75" customHeight="1" x14ac:dyDescent="0.25">
      <c r="A5" s="44"/>
      <c r="B5" s="45" t="s">
        <v>7</v>
      </c>
      <c r="C5" s="46" t="s">
        <v>26</v>
      </c>
      <c r="D5" s="45" t="s">
        <v>29</v>
      </c>
      <c r="E5" s="45" t="s">
        <v>30</v>
      </c>
      <c r="F5" s="45" t="s">
        <v>1</v>
      </c>
      <c r="G5" s="45"/>
      <c r="H5" s="45"/>
    </row>
    <row r="6" spans="1:8" ht="34.5" customHeight="1" x14ac:dyDescent="0.25">
      <c r="A6" s="44"/>
      <c r="B6" s="45"/>
      <c r="C6" s="47"/>
      <c r="D6" s="45"/>
      <c r="E6" s="45"/>
      <c r="F6" s="34" t="s">
        <v>22</v>
      </c>
      <c r="G6" s="34" t="s">
        <v>27</v>
      </c>
      <c r="H6" s="34" t="s">
        <v>31</v>
      </c>
    </row>
    <row r="7" spans="1:8" ht="101.25" x14ac:dyDescent="0.25">
      <c r="A7" s="12" t="s">
        <v>8</v>
      </c>
      <c r="B7" s="7" t="s">
        <v>15</v>
      </c>
      <c r="C7" s="9">
        <f t="shared" ref="C7:H7" si="0">SUM(C9:C9)</f>
        <v>1720</v>
      </c>
      <c r="D7" s="9">
        <f t="shared" si="0"/>
        <v>1716</v>
      </c>
      <c r="E7" s="9">
        <f t="shared" si="0"/>
        <v>1740</v>
      </c>
      <c r="F7" s="9">
        <f t="shared" si="0"/>
        <v>1733</v>
      </c>
      <c r="G7" s="9">
        <f t="shared" si="0"/>
        <v>1741</v>
      </c>
      <c r="H7" s="9">
        <f t="shared" si="0"/>
        <v>1763</v>
      </c>
    </row>
    <row r="8" spans="1:8" ht="56.25" x14ac:dyDescent="0.25">
      <c r="A8" s="13" t="s">
        <v>3</v>
      </c>
      <c r="B8" s="7"/>
      <c r="C8" s="7">
        <v>105.5</v>
      </c>
      <c r="D8" s="6">
        <f>D7/C7*100</f>
        <v>99.767441860465112</v>
      </c>
      <c r="E8" s="6">
        <f>E7/D7*100</f>
        <v>101.3986013986014</v>
      </c>
      <c r="F8" s="6">
        <f>F7/E7*100</f>
        <v>99.597701149425291</v>
      </c>
      <c r="G8" s="6">
        <f>G7/F7*100</f>
        <v>100.46162723600693</v>
      </c>
      <c r="H8" s="6">
        <f>H7/G7*100</f>
        <v>101.26364158529582</v>
      </c>
    </row>
    <row r="9" spans="1:8" ht="18.75" x14ac:dyDescent="0.25">
      <c r="A9" s="13" t="s">
        <v>16</v>
      </c>
      <c r="B9" s="7"/>
      <c r="C9" s="7">
        <v>1720</v>
      </c>
      <c r="D9" s="7">
        <v>1716</v>
      </c>
      <c r="E9" s="7">
        <v>1740</v>
      </c>
      <c r="F9" s="7">
        <v>1733</v>
      </c>
      <c r="G9" s="7">
        <v>1741</v>
      </c>
      <c r="H9" s="7">
        <v>1763</v>
      </c>
    </row>
    <row r="10" spans="1:8" x14ac:dyDescent="0.25">
      <c r="A10" s="14"/>
      <c r="B10" s="15"/>
      <c r="C10" s="15"/>
      <c r="D10" s="16"/>
      <c r="E10" s="16"/>
      <c r="F10" s="16"/>
      <c r="G10" s="16"/>
      <c r="H10" s="16"/>
    </row>
    <row r="11" spans="1:8" ht="18.75" x14ac:dyDescent="0.25">
      <c r="A11" s="13" t="s">
        <v>11</v>
      </c>
      <c r="B11" s="7"/>
      <c r="C11" s="7"/>
      <c r="D11" s="17"/>
      <c r="E11" s="17"/>
      <c r="F11" s="17"/>
      <c r="G11" s="17"/>
      <c r="H11" s="17"/>
    </row>
    <row r="12" spans="1:8" ht="37.5" x14ac:dyDescent="0.25">
      <c r="A12" s="18" t="s">
        <v>13</v>
      </c>
      <c r="B12" s="7" t="s">
        <v>15</v>
      </c>
      <c r="C12" s="9">
        <f t="shared" ref="C12:H12" si="1">SUM(C14:C14)</f>
        <v>692</v>
      </c>
      <c r="D12" s="9">
        <f t="shared" si="1"/>
        <v>812</v>
      </c>
      <c r="E12" s="9">
        <f t="shared" si="1"/>
        <v>886</v>
      </c>
      <c r="F12" s="9">
        <f t="shared" si="1"/>
        <v>886</v>
      </c>
      <c r="G12" s="9">
        <f t="shared" si="1"/>
        <v>886</v>
      </c>
      <c r="H12" s="9">
        <f t="shared" si="1"/>
        <v>886</v>
      </c>
    </row>
    <row r="13" spans="1:8" ht="56.25" x14ac:dyDescent="0.25">
      <c r="A13" s="13" t="s">
        <v>3</v>
      </c>
      <c r="B13" s="7"/>
      <c r="C13" s="19">
        <v>100.3</v>
      </c>
      <c r="D13" s="7">
        <f>D12/C12*100</f>
        <v>117.34104046242774</v>
      </c>
      <c r="E13" s="6">
        <f>E12/D12*100</f>
        <v>109.11330049261083</v>
      </c>
      <c r="F13" s="6">
        <f>F12/E12*100</f>
        <v>100</v>
      </c>
      <c r="G13" s="6">
        <f>G12/F12*100</f>
        <v>100</v>
      </c>
      <c r="H13" s="6">
        <f>H12/G12*100</f>
        <v>100</v>
      </c>
    </row>
    <row r="14" spans="1:8" ht="18.75" x14ac:dyDescent="0.25">
      <c r="A14" s="13" t="s">
        <v>16</v>
      </c>
      <c r="B14" s="7"/>
      <c r="C14" s="7">
        <v>692</v>
      </c>
      <c r="D14" s="7">
        <v>812</v>
      </c>
      <c r="E14" s="7">
        <v>886</v>
      </c>
      <c r="F14" s="7">
        <v>886</v>
      </c>
      <c r="G14" s="7">
        <v>886</v>
      </c>
      <c r="H14" s="7">
        <v>886</v>
      </c>
    </row>
    <row r="15" spans="1:8" ht="18.75" customHeight="1" x14ac:dyDescent="0.25">
      <c r="A15" s="20"/>
      <c r="B15" s="21"/>
      <c r="C15" s="21"/>
      <c r="D15" s="22"/>
      <c r="E15" s="22"/>
      <c r="F15" s="22"/>
      <c r="G15" s="22"/>
      <c r="H15" s="22"/>
    </row>
    <row r="16" spans="1:8" x14ac:dyDescent="0.25">
      <c r="A16" s="14"/>
      <c r="B16" s="15"/>
      <c r="C16" s="15"/>
      <c r="D16" s="16"/>
      <c r="E16" s="16"/>
      <c r="F16" s="16"/>
      <c r="G16" s="16"/>
      <c r="H16" s="16"/>
    </row>
    <row r="17" spans="1:11" ht="15.75" customHeight="1" x14ac:dyDescent="0.25">
      <c r="A17" s="14"/>
      <c r="B17" s="15"/>
      <c r="C17" s="48" t="s">
        <v>26</v>
      </c>
      <c r="D17" s="50" t="s">
        <v>29</v>
      </c>
      <c r="E17" s="50" t="s">
        <v>30</v>
      </c>
      <c r="F17" s="50" t="s">
        <v>1</v>
      </c>
      <c r="G17" s="50"/>
      <c r="H17" s="50"/>
    </row>
    <row r="18" spans="1:11" x14ac:dyDescent="0.25">
      <c r="A18" s="14"/>
      <c r="B18" s="15"/>
      <c r="C18" s="49"/>
      <c r="D18" s="50"/>
      <c r="E18" s="50"/>
      <c r="F18" s="36" t="s">
        <v>22</v>
      </c>
      <c r="G18" s="36" t="s">
        <v>27</v>
      </c>
      <c r="H18" s="36" t="s">
        <v>31</v>
      </c>
    </row>
    <row r="19" spans="1:11" x14ac:dyDescent="0.25">
      <c r="A19" s="23"/>
      <c r="B19" s="23"/>
      <c r="C19" s="23"/>
      <c r="D19" s="23"/>
      <c r="E19" s="23"/>
      <c r="F19" s="23"/>
      <c r="G19" s="23"/>
      <c r="H19" s="23"/>
    </row>
    <row r="20" spans="1:11" ht="141.75" x14ac:dyDescent="0.25">
      <c r="A20" s="12" t="s">
        <v>9</v>
      </c>
      <c r="B20" s="7" t="s">
        <v>17</v>
      </c>
      <c r="C20" s="9">
        <f t="shared" ref="C20:H20" si="2">SUM(C22:C22)</f>
        <v>694588.4</v>
      </c>
      <c r="D20" s="38">
        <f t="shared" si="2"/>
        <v>869204.1</v>
      </c>
      <c r="E20" s="38">
        <f t="shared" si="2"/>
        <v>977127</v>
      </c>
      <c r="F20" s="38">
        <f t="shared" si="2"/>
        <v>1067018.8999999999</v>
      </c>
      <c r="G20" s="38">
        <f t="shared" si="2"/>
        <v>1149398.3</v>
      </c>
      <c r="H20" s="38">
        <f t="shared" si="2"/>
        <v>1238595.8</v>
      </c>
    </row>
    <row r="21" spans="1:11" ht="20.25" x14ac:dyDescent="0.25">
      <c r="A21" s="24" t="s">
        <v>12</v>
      </c>
      <c r="B21" s="7"/>
      <c r="C21" s="7"/>
      <c r="D21" s="17"/>
      <c r="E21" s="17"/>
      <c r="F21" s="17"/>
      <c r="G21" s="17"/>
      <c r="H21" s="17"/>
    </row>
    <row r="22" spans="1:11" ht="18.75" x14ac:dyDescent="0.25">
      <c r="A22" s="13" t="s">
        <v>16</v>
      </c>
      <c r="B22" s="7"/>
      <c r="C22" s="7">
        <v>694588.4</v>
      </c>
      <c r="D22" s="7">
        <v>869204.1</v>
      </c>
      <c r="E22" s="7">
        <v>977127</v>
      </c>
      <c r="F22" s="7">
        <v>1067018.8999999999</v>
      </c>
      <c r="G22" s="7">
        <v>1149398.3</v>
      </c>
      <c r="H22" s="7">
        <v>1238595.8</v>
      </c>
    </row>
    <row r="23" spans="1:11" ht="56.25" x14ac:dyDescent="0.25">
      <c r="A23" s="18" t="s">
        <v>18</v>
      </c>
      <c r="B23" s="7"/>
      <c r="C23" s="37">
        <f t="shared" ref="C23:H23" si="3">SUM(C24:C24)</f>
        <v>302680.5</v>
      </c>
      <c r="D23" s="37">
        <f t="shared" si="3"/>
        <v>381570.5</v>
      </c>
      <c r="E23" s="37">
        <f t="shared" si="3"/>
        <v>417965.3</v>
      </c>
      <c r="F23" s="37">
        <f t="shared" si="3"/>
        <v>458807.9</v>
      </c>
      <c r="G23" s="37">
        <f t="shared" si="3"/>
        <v>497984.2</v>
      </c>
      <c r="H23" s="37">
        <f t="shared" si="3"/>
        <v>540284.5</v>
      </c>
    </row>
    <row r="24" spans="1:11" ht="18.75" x14ac:dyDescent="0.3">
      <c r="A24" s="25" t="s">
        <v>16</v>
      </c>
      <c r="B24" s="7"/>
      <c r="C24" s="7">
        <v>302680.5</v>
      </c>
      <c r="D24" s="7">
        <v>381570.5</v>
      </c>
      <c r="E24" s="7">
        <v>417965.3</v>
      </c>
      <c r="F24" s="7">
        <v>458807.9</v>
      </c>
      <c r="G24" s="7">
        <v>497984.2</v>
      </c>
      <c r="H24" s="7">
        <v>540284.5</v>
      </c>
      <c r="I24" s="35"/>
      <c r="J24" s="35"/>
      <c r="K24" s="35"/>
    </row>
    <row r="25" spans="1:11" ht="60.75" x14ac:dyDescent="0.25">
      <c r="A25" s="12" t="s">
        <v>10</v>
      </c>
      <c r="B25" s="7" t="s">
        <v>19</v>
      </c>
      <c r="C25" s="10">
        <f>C20*1000/12/C7</f>
        <v>33652.538759689924</v>
      </c>
      <c r="D25" s="10">
        <f>D20*1000/12/D7</f>
        <v>42210.766317016314</v>
      </c>
      <c r="E25" s="10">
        <f t="shared" ref="E25:H25" si="4">E20*1000/12/E7</f>
        <v>46797.270114942527</v>
      </c>
      <c r="F25" s="10">
        <f t="shared" si="4"/>
        <v>51308.852663973834</v>
      </c>
      <c r="G25" s="10">
        <f t="shared" si="4"/>
        <v>55016.192801072182</v>
      </c>
      <c r="H25" s="10">
        <f t="shared" si="4"/>
        <v>58545.840423520516</v>
      </c>
    </row>
    <row r="26" spans="1:11" ht="56.25" x14ac:dyDescent="0.25">
      <c r="A26" s="13" t="s">
        <v>3</v>
      </c>
      <c r="B26" s="7"/>
      <c r="C26" s="7">
        <v>100</v>
      </c>
      <c r="D26" s="6">
        <f>D25/C25*100</f>
        <v>125.43114984114574</v>
      </c>
      <c r="E26" s="6">
        <f>E25/D25*100</f>
        <v>110.86572028444144</v>
      </c>
      <c r="F26" s="6">
        <f>F25/E25*100</f>
        <v>109.64069600203183</v>
      </c>
      <c r="G26" s="6">
        <f>G25/F25*100</f>
        <v>107.22553700699184</v>
      </c>
      <c r="H26" s="6">
        <f>H25/G25*100</f>
        <v>106.41565227025222</v>
      </c>
    </row>
    <row r="27" spans="1:11" ht="18.75" x14ac:dyDescent="0.25">
      <c r="A27" s="13" t="s">
        <v>16</v>
      </c>
      <c r="B27" s="7"/>
      <c r="C27" s="7">
        <f>C22*1000/12/C9</f>
        <v>33652.538759689924</v>
      </c>
      <c r="D27" s="7">
        <f>D22*1000/12/D9</f>
        <v>42210.766317016314</v>
      </c>
      <c r="E27" s="7">
        <f t="shared" ref="E27:H27" si="5">E22*1000/12/E9</f>
        <v>46797.270114942527</v>
      </c>
      <c r="F27" s="7">
        <f t="shared" si="5"/>
        <v>51308.852663973834</v>
      </c>
      <c r="G27" s="7">
        <f t="shared" si="5"/>
        <v>55016.192801072182</v>
      </c>
      <c r="H27" s="7">
        <f t="shared" si="5"/>
        <v>58545.840423520516</v>
      </c>
    </row>
    <row r="28" spans="1:11" ht="37.5" x14ac:dyDescent="0.25">
      <c r="A28" s="18" t="s">
        <v>4</v>
      </c>
      <c r="B28" s="7"/>
      <c r="C28" s="10">
        <f>C23*1000/12/C12</f>
        <v>36449.96387283237</v>
      </c>
      <c r="D28" s="10">
        <f>D30</f>
        <v>29568.1</v>
      </c>
      <c r="E28" s="10">
        <f t="shared" ref="E28:H28" si="6">E30</f>
        <v>32626.1</v>
      </c>
      <c r="F28" s="10">
        <f t="shared" si="6"/>
        <v>35366.699999999997</v>
      </c>
      <c r="G28" s="10">
        <f t="shared" si="6"/>
        <v>38019.199999999997</v>
      </c>
      <c r="H28" s="10">
        <f t="shared" si="6"/>
        <v>40782.800000000003</v>
      </c>
    </row>
    <row r="29" spans="1:11" ht="56.25" x14ac:dyDescent="0.25">
      <c r="A29" s="13" t="s">
        <v>3</v>
      </c>
      <c r="B29" s="7"/>
      <c r="C29" s="7">
        <v>100</v>
      </c>
      <c r="D29" s="7">
        <f>D28/C28*100</f>
        <v>81.11969631343942</v>
      </c>
      <c r="E29" s="7">
        <f>E28/D28*100</f>
        <v>110.34222692699227</v>
      </c>
      <c r="F29" s="7">
        <f>F28/E28*100</f>
        <v>108.40002329423375</v>
      </c>
      <c r="G29" s="7">
        <f>G28/F28*100</f>
        <v>107.49999293120365</v>
      </c>
      <c r="H29" s="7">
        <f>H28/G28*100</f>
        <v>107.26895884184835</v>
      </c>
    </row>
    <row r="30" spans="1:11" ht="18.75" x14ac:dyDescent="0.25">
      <c r="A30" s="13" t="s">
        <v>16</v>
      </c>
      <c r="B30" s="7"/>
      <c r="C30" s="7">
        <f>C23*1000/12/C12</f>
        <v>36449.96387283237</v>
      </c>
      <c r="D30" s="7">
        <v>29568.1</v>
      </c>
      <c r="E30" s="7">
        <v>32626.1</v>
      </c>
      <c r="F30" s="7">
        <v>35366.699999999997</v>
      </c>
      <c r="G30" s="7">
        <v>38019.199999999997</v>
      </c>
      <c r="H30" s="7">
        <v>40782.800000000003</v>
      </c>
    </row>
    <row r="31" spans="1:11" ht="60.75" x14ac:dyDescent="0.25">
      <c r="A31" s="12" t="s">
        <v>0</v>
      </c>
      <c r="B31" s="7" t="s">
        <v>17</v>
      </c>
      <c r="C31" s="10">
        <f t="shared" ref="C31:H31" si="7">SUM(C33:C33)</f>
        <v>32151</v>
      </c>
      <c r="D31" s="10">
        <f t="shared" si="7"/>
        <v>24504.5</v>
      </c>
      <c r="E31" s="10">
        <f t="shared" si="7"/>
        <v>27781</v>
      </c>
      <c r="F31" s="10">
        <f t="shared" si="7"/>
        <v>30146.7</v>
      </c>
      <c r="G31" s="10">
        <f t="shared" si="7"/>
        <v>32469.1</v>
      </c>
      <c r="H31" s="10">
        <f t="shared" si="7"/>
        <v>34994.699999999997</v>
      </c>
    </row>
    <row r="32" spans="1:11" ht="45.75" customHeight="1" x14ac:dyDescent="0.25">
      <c r="A32" s="13" t="s">
        <v>3</v>
      </c>
      <c r="B32" s="7"/>
      <c r="C32" s="7">
        <v>104.7</v>
      </c>
      <c r="D32" s="7">
        <f>D31/C31*100</f>
        <v>76.216913937358086</v>
      </c>
      <c r="E32" s="7">
        <f>E31/D31*100</f>
        <v>113.37101348731866</v>
      </c>
      <c r="F32" s="7">
        <f>F31/E31*100</f>
        <v>108.51553219826499</v>
      </c>
      <c r="G32" s="7">
        <f>G31/F31*100</f>
        <v>107.70366242407958</v>
      </c>
      <c r="H32" s="7">
        <f>H31/G31*100</f>
        <v>107.77847245534986</v>
      </c>
    </row>
    <row r="33" spans="1:8" ht="18.75" x14ac:dyDescent="0.25">
      <c r="A33" s="13" t="s">
        <v>16</v>
      </c>
      <c r="B33" s="7"/>
      <c r="C33" s="7">
        <v>32151</v>
      </c>
      <c r="D33" s="7">
        <v>24504.5</v>
      </c>
      <c r="E33" s="7">
        <v>27781</v>
      </c>
      <c r="F33" s="7">
        <v>30146.7</v>
      </c>
      <c r="G33" s="7">
        <v>32469.1</v>
      </c>
      <c r="H33" s="7">
        <v>34994.699999999997</v>
      </c>
    </row>
    <row r="34" spans="1:8" ht="60.75" x14ac:dyDescent="0.25">
      <c r="A34" s="12" t="s">
        <v>5</v>
      </c>
      <c r="B34" s="7" t="s">
        <v>15</v>
      </c>
      <c r="C34" s="10">
        <f>C36</f>
        <v>107</v>
      </c>
      <c r="D34" s="11">
        <f>D36</f>
        <v>281</v>
      </c>
      <c r="E34" s="11">
        <f>+E36</f>
        <v>281</v>
      </c>
      <c r="F34" s="11">
        <f>F36</f>
        <v>281</v>
      </c>
      <c r="G34" s="11">
        <f>G36</f>
        <v>281</v>
      </c>
      <c r="H34" s="11">
        <f>H36</f>
        <v>281</v>
      </c>
    </row>
    <row r="35" spans="1:8" ht="56.25" x14ac:dyDescent="0.25">
      <c r="A35" s="13" t="s">
        <v>3</v>
      </c>
      <c r="B35" s="7"/>
      <c r="C35" s="7">
        <v>100</v>
      </c>
      <c r="D35" s="6">
        <f>D34/C34*100</f>
        <v>262.61682242990656</v>
      </c>
      <c r="E35" s="6">
        <f>E34/D34*100</f>
        <v>100</v>
      </c>
      <c r="F35" s="6">
        <f>F34/E34*100</f>
        <v>100</v>
      </c>
      <c r="G35" s="6">
        <f>G34/F34*100</f>
        <v>100</v>
      </c>
      <c r="H35" s="6">
        <f>H34/G34*100</f>
        <v>100</v>
      </c>
    </row>
    <row r="36" spans="1:8" ht="18.75" x14ac:dyDescent="0.25">
      <c r="A36" s="26" t="s">
        <v>16</v>
      </c>
      <c r="B36" s="27"/>
      <c r="C36" s="39">
        <v>107</v>
      </c>
      <c r="D36" s="39">
        <v>281</v>
      </c>
      <c r="E36" s="39">
        <v>281</v>
      </c>
      <c r="F36" s="39">
        <v>281</v>
      </c>
      <c r="G36" s="39">
        <v>281</v>
      </c>
      <c r="H36" s="39">
        <v>281</v>
      </c>
    </row>
    <row r="37" spans="1:8" ht="60.75" x14ac:dyDescent="0.25">
      <c r="A37" s="28" t="s">
        <v>6</v>
      </c>
      <c r="B37" s="27" t="s">
        <v>17</v>
      </c>
      <c r="C37" s="10">
        <f t="shared" ref="C37:H37" si="8">C39</f>
        <v>2484</v>
      </c>
      <c r="D37" s="11">
        <f t="shared" si="8"/>
        <v>5364</v>
      </c>
      <c r="E37" s="11">
        <f t="shared" si="8"/>
        <v>5707</v>
      </c>
      <c r="F37" s="11">
        <f t="shared" si="8"/>
        <v>5875</v>
      </c>
      <c r="G37" s="11">
        <f t="shared" si="8"/>
        <v>6104</v>
      </c>
      <c r="H37" s="11">
        <f t="shared" si="8"/>
        <v>6332</v>
      </c>
    </row>
    <row r="38" spans="1:8" ht="56.25" x14ac:dyDescent="0.25">
      <c r="A38" s="26" t="s">
        <v>3</v>
      </c>
      <c r="B38" s="27"/>
      <c r="C38" s="8">
        <v>108.7</v>
      </c>
      <c r="D38" s="8">
        <f>D37/C37*100</f>
        <v>215.94202898550722</v>
      </c>
      <c r="E38" s="8">
        <f>E37/D37*100</f>
        <v>106.39448173005219</v>
      </c>
      <c r="F38" s="8">
        <f>F37/E37*100</f>
        <v>102.94375328543894</v>
      </c>
      <c r="G38" s="8">
        <f>G37/F37*100</f>
        <v>103.89787234042554</v>
      </c>
      <c r="H38" s="8">
        <f>H37/G37*100</f>
        <v>103.73525557011796</v>
      </c>
    </row>
    <row r="39" spans="1:8" ht="18.75" x14ac:dyDescent="0.25">
      <c r="A39" s="26" t="s">
        <v>16</v>
      </c>
      <c r="B39" s="27"/>
      <c r="C39" s="39">
        <v>2484</v>
      </c>
      <c r="D39" s="40">
        <v>5364</v>
      </c>
      <c r="E39" s="40">
        <v>5707</v>
      </c>
      <c r="F39" s="40">
        <v>5875</v>
      </c>
      <c r="G39" s="40">
        <v>6104</v>
      </c>
      <c r="H39" s="40">
        <v>6332</v>
      </c>
    </row>
    <row r="40" spans="1:8" ht="40.5" x14ac:dyDescent="0.25">
      <c r="A40" s="28" t="s">
        <v>20</v>
      </c>
      <c r="B40" s="27" t="s">
        <v>15</v>
      </c>
      <c r="C40" s="10">
        <f t="shared" ref="C40:H40" si="9">SUM(C41:C41)</f>
        <v>1190</v>
      </c>
      <c r="D40" s="10">
        <f t="shared" si="9"/>
        <v>1144</v>
      </c>
      <c r="E40" s="10">
        <f t="shared" si="9"/>
        <v>1130</v>
      </c>
      <c r="F40" s="10">
        <f t="shared" si="9"/>
        <v>1123</v>
      </c>
      <c r="G40" s="10">
        <f t="shared" si="9"/>
        <v>1094</v>
      </c>
      <c r="H40" s="10">
        <f t="shared" si="9"/>
        <v>1093</v>
      </c>
    </row>
    <row r="41" spans="1:8" ht="18.75" x14ac:dyDescent="0.25">
      <c r="A41" s="26" t="s">
        <v>16</v>
      </c>
      <c r="B41" s="29"/>
      <c r="C41" s="7">
        <v>1190</v>
      </c>
      <c r="D41" s="7">
        <v>1144</v>
      </c>
      <c r="E41" s="7">
        <v>1130</v>
      </c>
      <c r="F41" s="7">
        <v>1123</v>
      </c>
      <c r="G41" s="7">
        <v>1094</v>
      </c>
      <c r="H41" s="7">
        <v>1093</v>
      </c>
    </row>
    <row r="42" spans="1:8" x14ac:dyDescent="0.25">
      <c r="A42" s="30"/>
      <c r="B42" s="31"/>
      <c r="C42" s="31"/>
      <c r="D42" s="30"/>
      <c r="E42" s="30"/>
      <c r="F42" s="30"/>
      <c r="G42" s="30"/>
      <c r="H42" s="30"/>
    </row>
    <row r="43" spans="1:8" x14ac:dyDescent="0.25">
      <c r="A43" s="51" t="s">
        <v>21</v>
      </c>
      <c r="B43" s="51"/>
      <c r="C43" s="51"/>
      <c r="D43" s="51"/>
      <c r="E43" s="51"/>
      <c r="F43" s="51"/>
      <c r="G43" s="51"/>
      <c r="H43" s="51"/>
    </row>
    <row r="44" spans="1:8" x14ac:dyDescent="0.25">
      <c r="A44" s="32"/>
      <c r="B44" s="30"/>
      <c r="C44" s="31"/>
      <c r="D44" s="30"/>
      <c r="E44" s="30"/>
      <c r="F44" s="30"/>
      <c r="G44" s="30"/>
      <c r="H44" s="30"/>
    </row>
    <row r="45" spans="1:8" ht="18.75" x14ac:dyDescent="0.3">
      <c r="A45" s="30"/>
      <c r="B45" s="41" t="s">
        <v>28</v>
      </c>
      <c r="C45" s="41"/>
      <c r="D45" s="41"/>
      <c r="E45" s="30"/>
      <c r="F45" s="33" t="s">
        <v>2</v>
      </c>
      <c r="G45" s="30" t="s">
        <v>23</v>
      </c>
      <c r="H45" s="30"/>
    </row>
    <row r="46" spans="1:8" x14ac:dyDescent="0.25">
      <c r="A46" s="30"/>
      <c r="B46" s="31"/>
      <c r="C46" s="31"/>
      <c r="D46" s="30"/>
      <c r="E46" s="30"/>
      <c r="F46" s="30"/>
      <c r="G46" s="30"/>
      <c r="H46" s="30"/>
    </row>
    <row r="47" spans="1:8" x14ac:dyDescent="0.25">
      <c r="A47" s="30"/>
      <c r="B47" s="31"/>
      <c r="C47" s="31"/>
      <c r="D47" s="30"/>
      <c r="E47" s="30"/>
      <c r="F47" s="30"/>
      <c r="G47" s="30"/>
      <c r="H47" s="30"/>
    </row>
    <row r="48" spans="1:8" x14ac:dyDescent="0.25">
      <c r="A48" s="3"/>
      <c r="B48" s="5"/>
      <c r="C48" s="5"/>
      <c r="D48" s="3"/>
      <c r="E48" s="3"/>
      <c r="F48" s="3"/>
      <c r="G48" s="3"/>
      <c r="H48" s="3"/>
    </row>
  </sheetData>
  <mergeCells count="14">
    <mergeCell ref="B45:D45"/>
    <mergeCell ref="A3:H3"/>
    <mergeCell ref="G4:H4"/>
    <mergeCell ref="A5:A6"/>
    <mergeCell ref="B5:B6"/>
    <mergeCell ref="C5:C6"/>
    <mergeCell ref="D5:D6"/>
    <mergeCell ref="E5:E6"/>
    <mergeCell ref="F5:H5"/>
    <mergeCell ref="C17:C18"/>
    <mergeCell ref="D17:D18"/>
    <mergeCell ref="E17:E18"/>
    <mergeCell ref="F17:H17"/>
    <mergeCell ref="A43:H43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поселен федор</vt:lpstr>
    </vt:vector>
  </TitlesOfParts>
  <Company>ECONOMY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chebotarevsv</dc:creator>
  <cp:lastModifiedBy>MokrousBuh</cp:lastModifiedBy>
  <cp:lastPrinted>2022-11-07T13:04:08Z</cp:lastPrinted>
  <dcterms:created xsi:type="dcterms:W3CDTF">2005-05-12T05:09:38Z</dcterms:created>
  <dcterms:modified xsi:type="dcterms:W3CDTF">2023-11-10T10:40:45Z</dcterms:modified>
</cp:coreProperties>
</file>