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Лист1!$10:$11</definedName>
    <definedName name="_xlnm.Print_Area" localSheetId="0">Лист1!$A$1:$F$118</definedName>
  </definedNames>
  <calcPr calcId="144525" iterate="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6" i="1" l="1"/>
  <c r="E116" i="1"/>
  <c r="D116" i="1"/>
  <c r="F115" i="1"/>
  <c r="E115" i="1"/>
  <c r="D115" i="1"/>
  <c r="F114" i="1"/>
  <c r="E114" i="1"/>
  <c r="D114" i="1"/>
  <c r="F112" i="1"/>
  <c r="E112" i="1"/>
  <c r="E111" i="1" s="1"/>
  <c r="E110" i="1" s="1"/>
  <c r="D112" i="1"/>
  <c r="F111" i="1"/>
  <c r="D111" i="1"/>
  <c r="F110" i="1"/>
  <c r="D110" i="1"/>
  <c r="F108" i="1"/>
  <c r="E108" i="1"/>
  <c r="D108" i="1"/>
  <c r="F106" i="1"/>
  <c r="F105" i="1" s="1"/>
  <c r="E106" i="1"/>
  <c r="D106" i="1"/>
  <c r="D105" i="1" s="1"/>
  <c r="E105" i="1"/>
  <c r="E104" i="1" s="1"/>
  <c r="E103" i="1" s="1"/>
  <c r="F101" i="1"/>
  <c r="E101" i="1"/>
  <c r="D101" i="1"/>
  <c r="F100" i="1"/>
  <c r="E100" i="1"/>
  <c r="E99" i="1" s="1"/>
  <c r="D100" i="1"/>
  <c r="F99" i="1"/>
  <c r="D99" i="1"/>
  <c r="F97" i="1"/>
  <c r="E97" i="1"/>
  <c r="D97" i="1"/>
  <c r="F96" i="1"/>
  <c r="E96" i="1"/>
  <c r="D96" i="1"/>
  <c r="F94" i="1"/>
  <c r="E94" i="1"/>
  <c r="D94" i="1"/>
  <c r="F93" i="1"/>
  <c r="E93" i="1"/>
  <c r="D93" i="1"/>
  <c r="F91" i="1"/>
  <c r="E91" i="1"/>
  <c r="E89" i="1" s="1"/>
  <c r="E88" i="1" s="1"/>
  <c r="D91" i="1"/>
  <c r="F89" i="1"/>
  <c r="F88" i="1" s="1"/>
  <c r="F83" i="1" s="1"/>
  <c r="D89" i="1"/>
  <c r="D88" i="1" s="1"/>
  <c r="D86" i="1"/>
  <c r="D85" i="1" s="1"/>
  <c r="E85" i="1"/>
  <c r="F81" i="1"/>
  <c r="E81" i="1"/>
  <c r="D81" i="1"/>
  <c r="F80" i="1"/>
  <c r="E80" i="1"/>
  <c r="D80" i="1"/>
  <c r="F78" i="1"/>
  <c r="F77" i="1" s="1"/>
  <c r="F76" i="1" s="1"/>
  <c r="E78" i="1"/>
  <c r="E77" i="1" s="1"/>
  <c r="E76" i="1" s="1"/>
  <c r="D78" i="1"/>
  <c r="D77" i="1"/>
  <c r="F70" i="1"/>
  <c r="E70" i="1"/>
  <c r="D70" i="1"/>
  <c r="F69" i="1"/>
  <c r="E69" i="1"/>
  <c r="D69" i="1"/>
  <c r="F67" i="1"/>
  <c r="E67" i="1"/>
  <c r="E66" i="1" s="1"/>
  <c r="E65" i="1" s="1"/>
  <c r="D67" i="1"/>
  <c r="D66" i="1" s="1"/>
  <c r="D65" i="1" s="1"/>
  <c r="F66" i="1"/>
  <c r="F65" i="1"/>
  <c r="F63" i="1"/>
  <c r="E63" i="1"/>
  <c r="D63" i="1"/>
  <c r="F62" i="1"/>
  <c r="E62" i="1"/>
  <c r="D62" i="1"/>
  <c r="F61" i="1"/>
  <c r="E61" i="1"/>
  <c r="D61" i="1"/>
  <c r="F59" i="1"/>
  <c r="F58" i="1" s="1"/>
  <c r="F57" i="1" s="1"/>
  <c r="E59" i="1"/>
  <c r="E58" i="1" s="1"/>
  <c r="E57" i="1" s="1"/>
  <c r="D59" i="1"/>
  <c r="D58" i="1"/>
  <c r="D57" i="1" s="1"/>
  <c r="F51" i="1"/>
  <c r="E51" i="1"/>
  <c r="D51" i="1"/>
  <c r="F50" i="1"/>
  <c r="E50" i="1"/>
  <c r="D50" i="1"/>
  <c r="D49" i="1"/>
  <c r="F47" i="1"/>
  <c r="E47" i="1"/>
  <c r="D47" i="1"/>
  <c r="F46" i="1"/>
  <c r="E46" i="1"/>
  <c r="D46" i="1"/>
  <c r="F45" i="1"/>
  <c r="E45" i="1"/>
  <c r="D45" i="1"/>
  <c r="F44" i="1"/>
  <c r="E44" i="1"/>
  <c r="D44" i="1"/>
  <c r="F42" i="1"/>
  <c r="E42" i="1"/>
  <c r="D42" i="1"/>
  <c r="F41" i="1"/>
  <c r="E41" i="1"/>
  <c r="D41" i="1"/>
  <c r="F40" i="1"/>
  <c r="E40" i="1"/>
  <c r="D40" i="1"/>
  <c r="F38" i="1"/>
  <c r="E38" i="1"/>
  <c r="D38" i="1"/>
  <c r="D37" i="1" s="1"/>
  <c r="D36" i="1" s="1"/>
  <c r="D35" i="1" s="1"/>
  <c r="F37" i="1"/>
  <c r="E37" i="1"/>
  <c r="F36" i="1"/>
  <c r="F35" i="1" s="1"/>
  <c r="E36" i="1"/>
  <c r="E35" i="1" s="1"/>
  <c r="F33" i="1"/>
  <c r="E33" i="1"/>
  <c r="D33" i="1"/>
  <c r="F32" i="1"/>
  <c r="E32" i="1"/>
  <c r="D32" i="1"/>
  <c r="F31" i="1"/>
  <c r="E31" i="1"/>
  <c r="E26" i="1" s="1"/>
  <c r="D31" i="1"/>
  <c r="F29" i="1"/>
  <c r="E29" i="1"/>
  <c r="D29" i="1"/>
  <c r="D28" i="1" s="1"/>
  <c r="D27" i="1" s="1"/>
  <c r="D26" i="1" s="1"/>
  <c r="F28" i="1"/>
  <c r="E28" i="1"/>
  <c r="F27" i="1"/>
  <c r="F26" i="1" s="1"/>
  <c r="E27" i="1"/>
  <c r="F24" i="1"/>
  <c r="E24" i="1"/>
  <c r="D24" i="1"/>
  <c r="D23" i="1" s="1"/>
  <c r="F23" i="1"/>
  <c r="E23" i="1"/>
  <c r="F22" i="1"/>
  <c r="E22" i="1"/>
  <c r="F20" i="1"/>
  <c r="E20" i="1"/>
  <c r="D20" i="1"/>
  <c r="F19" i="1"/>
  <c r="E19" i="1"/>
  <c r="E18" i="1" s="1"/>
  <c r="E17" i="1" s="1"/>
  <c r="D19" i="1"/>
  <c r="D18" i="1" s="1"/>
  <c r="F18" i="1"/>
  <c r="F17" i="1" s="1"/>
  <c r="E15" i="1"/>
  <c r="E14" i="1"/>
  <c r="E13" i="1"/>
  <c r="E12" i="1"/>
  <c r="D76" i="1" l="1"/>
  <c r="F118" i="1"/>
  <c r="F103" i="1"/>
  <c r="F104" i="1"/>
  <c r="D103" i="1"/>
  <c r="D104" i="1"/>
  <c r="D84" i="1"/>
  <c r="D83" i="1" s="1"/>
  <c r="E84" i="1"/>
  <c r="E83" i="1"/>
  <c r="E118" i="1" s="1"/>
  <c r="D22" i="1"/>
  <c r="D17" i="1" s="1"/>
  <c r="D118" i="1" l="1"/>
</calcChain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11"/>
            <color rgb="FF000000"/>
            <rFont val="Calibri"/>
            <family val="2"/>
            <charset val="204"/>
          </rPr>
          <t xml:space="preserve">Microsoft Office:
</t>
        </r>
      </text>
    </comment>
  </commentList>
</comments>
</file>

<file path=xl/sharedStrings.xml><?xml version="1.0" encoding="utf-8"?>
<sst xmlns="http://schemas.openxmlformats.org/spreadsheetml/2006/main" count="224" uniqueCount="118">
  <si>
    <t>Приложение № 4</t>
  </si>
  <si>
    <t>к решению Совета Мокроусского муниципального</t>
  </si>
  <si>
    <t xml:space="preserve">образования Федоровского муниципального района </t>
  </si>
  <si>
    <t xml:space="preserve">Распределение бюджетных ассигнований по целевым статьям (муниципальным программам и не программным направлениям деятельности), группам и подгруппам видов расходов  классификации расходов бюджета Мокроусского муниципального образования  на 2023 год и плановый период 2024 и 2025 годов </t>
  </si>
  <si>
    <t xml:space="preserve">                                                                                                                                      </t>
  </si>
  <si>
    <t>(тыс. рублей)</t>
  </si>
  <si>
    <t>Наименование</t>
  </si>
  <si>
    <t>Целевая статья</t>
  </si>
  <si>
    <t>Вид расходов</t>
  </si>
  <si>
    <t>сумма</t>
  </si>
  <si>
    <t>МП "Проведение комплекса мероприятий по обустройству мест захоронений погибших при защите Отечества на территории Мокроусского муниципального образования Федоровского муниципального района Саратовской области на 2022-2024 годы "</t>
  </si>
  <si>
    <t>10 0 00 00000</t>
  </si>
  <si>
    <t>Основное мероприятие «Проведение ремонта (реконструкции) воинских захоронений»</t>
  </si>
  <si>
    <t>10 0 01 00000</t>
  </si>
  <si>
    <t>Реализация федеральной целевой программы "Увековечение памяти погибших при защите Отечества на 2019-2024 годы (обустройство и восстановление воинских захоронений , находящихся в государственной (муниципальной) собственности"</t>
  </si>
  <si>
    <t>10 0 01 L2990</t>
  </si>
  <si>
    <t>Закупка товаров, работ и услуг  для государственных  (муниципальных) нужд</t>
  </si>
  <si>
    <t>Иные закупки товаров, работ и услуг для обеспечения государственных  (муниципальных) нужд</t>
  </si>
  <si>
    <t>МП «Содержание и ремонт  автомобильных дорог местного значения Мокроусского муниципального образования на 2023 год и плановый период 2024 и 2025 годов»</t>
  </si>
  <si>
    <t>21 0 00 00000</t>
  </si>
  <si>
    <t>Основное мероприятие «Содержание автомобильных дорог»</t>
  </si>
  <si>
    <t>21 0 01 00000</t>
  </si>
  <si>
    <t>Реализация основного мероприятия</t>
  </si>
  <si>
    <t>21 0 01 V0000</t>
  </si>
  <si>
    <t>Закупка товаров, работ и услуг  для государственных (муниципальных) нужд</t>
  </si>
  <si>
    <t>Основное мероприятие «Ремонт асфальтобетонного покрытия»</t>
  </si>
  <si>
    <t xml:space="preserve">21 0 02 00000 </t>
  </si>
  <si>
    <t xml:space="preserve">21 0 02 V0000 </t>
  </si>
  <si>
    <t>МП «Повышение безопасности дорожного движения на территории Мокроусского МО на 2023 год и плановый период 2024 и 2025 год»</t>
  </si>
  <si>
    <t xml:space="preserve">22 0 00 00000 </t>
  </si>
  <si>
    <t>Основное мероприятие «Закупка, установка и замена дорожных знаков в р.п.Мокроус»</t>
  </si>
  <si>
    <t xml:space="preserve">22 0 01 00000 </t>
  </si>
  <si>
    <t xml:space="preserve">22 0 01 V0000 </t>
  </si>
  <si>
    <t>Основное мероприятие « Разметка дорожного полотна, пешеходных переходов»</t>
  </si>
  <si>
    <t xml:space="preserve">22 0 02 00000 </t>
  </si>
  <si>
    <t xml:space="preserve">22 0 02 V0000 </t>
  </si>
  <si>
    <t>МП «Повышение безопасности дорожного движения в р.п.Мокроус»</t>
  </si>
  <si>
    <t>МП  «Энергосбережение Мокроусского муниципального образования на 2023 год и на плановый период 2024 и 2025 годов»</t>
  </si>
  <si>
    <t>23 0 00 00000</t>
  </si>
  <si>
    <t>Основное мероприятие «Реконструкция уличного освещения р.п.Мокроус»</t>
  </si>
  <si>
    <t>23 0 01 00000</t>
  </si>
  <si>
    <t>23 0 0 V0000</t>
  </si>
  <si>
    <t>Основное мероприятие "Замена имеющегося освещения (светильники с лампами ГРА), на высокоэффективные (светильники с энергосберегающими светодиодными лампами)"</t>
  </si>
  <si>
    <t>23 0 02 00000</t>
  </si>
  <si>
    <t>Уличное освещение</t>
  </si>
  <si>
    <t>23 0 02 01000</t>
  </si>
  <si>
    <t>МП «Формирование комфортной городской среды» на 2018-2024 года</t>
  </si>
  <si>
    <t>26 0 00 00000</t>
  </si>
  <si>
    <t>Реализация программы формирование современной городской среды</t>
  </si>
  <si>
    <t>26 0 F2 55550</t>
  </si>
  <si>
    <t>Социальная поддержка граждан</t>
  </si>
  <si>
    <t>49 0 00 00000</t>
  </si>
  <si>
    <t>Доплаты к пенсиям муниципальным служащим</t>
  </si>
  <si>
    <t>49 0 00 10010</t>
  </si>
  <si>
    <t>Социальное обеспечение и иные выплаты населению</t>
  </si>
  <si>
    <t>Публичные нормативные социальные выплаты гражданам</t>
  </si>
  <si>
    <t>Реализация государственных функций в области социальной политики</t>
  </si>
  <si>
    <t>51 0 00 00000</t>
  </si>
  <si>
    <t>Мероприятия в области социальной политики</t>
  </si>
  <si>
    <t>51 0 00 21000</t>
  </si>
  <si>
    <t>Поддержка жилищного хозяйства</t>
  </si>
  <si>
    <t>71 0 00 00000</t>
  </si>
  <si>
    <t>Мероприятия в области жилищного хозяйства</t>
  </si>
  <si>
    <t>71 0 00 03000</t>
  </si>
  <si>
    <t>Уплата членских взносов на капитальный  ремонт общего имущества многоквартирных домов</t>
  </si>
  <si>
    <t>71 0 00 05080</t>
  </si>
  <si>
    <t>Иные межбюджетные ассигнования</t>
  </si>
  <si>
    <t>Уплата налогов, сборов и иных платежей</t>
  </si>
  <si>
    <t>Поддержка коммунального хозяйства</t>
  </si>
  <si>
    <t>72 0 00 00000</t>
  </si>
  <si>
    <t>Мероприятия в области коммунального хозяйства</t>
  </si>
  <si>
    <t>72 0 00 05000</t>
  </si>
  <si>
    <t>Мероприятия по благоустройству</t>
  </si>
  <si>
    <t>73 0 00 00000</t>
  </si>
  <si>
    <t>73 0 00 01000</t>
  </si>
  <si>
    <t>Прочие мероприятия по благоустройству</t>
  </si>
  <si>
    <t>73 0 00 06000</t>
  </si>
  <si>
    <t>Выполнение функций  органами  муниципальной власти</t>
  </si>
  <si>
    <t>81 0 00 00000</t>
  </si>
  <si>
    <t>Обеспечение деятельности органов местного самоуправления</t>
  </si>
  <si>
    <t>81 3 00 00000</t>
  </si>
  <si>
    <t>Расходы на обеспечение деятельности Глава местной администрации (исполнительно-распорядительного органа муниципального образования)</t>
  </si>
  <si>
    <t>81 3 00 02100</t>
  </si>
  <si>
    <t xml:space="preserve"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 государственными внебюджетными фондами </t>
  </si>
  <si>
    <t xml:space="preserve">Расходы на выплаты персоналу государственных (муниципальных) органов </t>
  </si>
  <si>
    <t>Расходы на обеспечение функций центрального аппарата</t>
  </si>
  <si>
    <t>81 3 00 02200</t>
  </si>
  <si>
    <t xml:space="preserve">Расходы на выплаты персоналу государственных (муниципальных органов) </t>
  </si>
  <si>
    <t>Уплата земельного налога, налога на имущество и транспортного налога органами местного самоуправления, не используемыми в рамках содержания и функционирования органов местного самоуправления</t>
  </si>
  <si>
    <t>81 3 00 06100</t>
  </si>
  <si>
    <t>Иные бюджетные ассигнования</t>
  </si>
  <si>
    <t>Уплата земельного налога, налога на имущество и транспортного налога органами местного самоуправления,  предусмотренными на обеспечение деятельности аппарата управления</t>
  </si>
  <si>
    <t>81 3 00 06110</t>
  </si>
  <si>
    <t>Мероприятия в сфере приватизации и продажи государственного и муниципального имущества</t>
  </si>
  <si>
    <t>84 0 00 00000</t>
  </si>
  <si>
    <t>Оценка недвижимости, признание прав и регулирование отношений по государственной и муниципальной собственности</t>
  </si>
  <si>
    <t>84 0 00 06600</t>
  </si>
  <si>
    <t>Расходы за счет межбюджетных трансфертов</t>
  </si>
  <si>
    <t>86 0 00 00000</t>
  </si>
  <si>
    <t>Осуществление органами местного самоуправления переданных государственных полномочий за счет субвенций федерального бюджета</t>
  </si>
  <si>
    <t>86 2 00 00000</t>
  </si>
  <si>
    <t>Осуществление первичного воинского учета  организациями местного самоуправления поселений, муниципальных и городских округов</t>
  </si>
  <si>
    <t>86 2 00 51180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</si>
  <si>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 государственными внебюджетными фондами</t>
  </si>
  <si>
    <t>Расходы на выплату персоналу государственных (муниципальных) органов</t>
  </si>
  <si>
    <t>Закупка товаров, работ и услуг для государственных (муниципальных) нужд</t>
  </si>
  <si>
    <t>Иные закупки товаров, работ и услуг для государственных (муниципальных) нужд</t>
  </si>
  <si>
    <t xml:space="preserve">Расходы по исполнению отдельных обязательств </t>
  </si>
  <si>
    <t>87 0 00 00000</t>
  </si>
  <si>
    <t>Мероприятия по поддержке ассоциации «Совет муниципальных образований Саратовской области»</t>
  </si>
  <si>
    <t>87 3 00 70400</t>
  </si>
  <si>
    <t>Средства резервных фондов</t>
  </si>
  <si>
    <t>87 4 00 00000</t>
  </si>
  <si>
    <t>Средства резервного фонда местной администрации</t>
  </si>
  <si>
    <t>87 4 00 08800</t>
  </si>
  <si>
    <t>Резервные средства</t>
  </si>
  <si>
    <t xml:space="preserve">Итого </t>
  </si>
  <si>
    <t>Саратовской области  от  01.03.2023 г. № 29/5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</si>
</sst>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4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1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right" vertical="top"/>
    </xf>
    <xf numFmtId="0" fontId="2" fillId="0" borderId="0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3" fillId="0" borderId="0" xfId="0" applyFont="1"/>
    <xf numFmtId="0" fontId="2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4" fillId="0" borderId="0" xfId="0" applyFont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5" fillId="0" borderId="0" xfId="0" applyFont="1" applyBorder="1" applyAlignment="1">
      <alignment horizontal="left" vertical="top"/>
    </xf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3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justify" vertical="top" wrapText="1"/>
    </xf>
    <xf numFmtId="0" fontId="9" fillId="3" borderId="4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2" fontId="9" fillId="3" borderId="3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horizontal="center" vertical="center"/>
    </xf>
    <xf numFmtId="164" fontId="9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 wrapText="1"/>
    </xf>
    <xf numFmtId="165" fontId="8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65" fontId="9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justify" vertical="center" wrapText="1"/>
    </xf>
    <xf numFmtId="165" fontId="9" fillId="3" borderId="4" xfId="0" applyNumberFormat="1" applyFont="1" applyFill="1" applyBorder="1" applyAlignment="1">
      <alignment horizontal="center" wrapText="1"/>
    </xf>
    <xf numFmtId="164" fontId="9" fillId="3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justify" vertical="center" wrapText="1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left" wrapText="1"/>
    </xf>
    <xf numFmtId="0" fontId="9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wrapText="1"/>
    </xf>
    <xf numFmtId="0" fontId="10" fillId="3" borderId="4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horizontal="justify" vertical="center" wrapText="1"/>
    </xf>
    <xf numFmtId="0" fontId="11" fillId="3" borderId="4" xfId="0" applyFont="1" applyFill="1" applyBorder="1" applyAlignment="1" applyProtection="1">
      <alignment horizontal="center" vertical="center"/>
    </xf>
    <xf numFmtId="165" fontId="11" fillId="3" borderId="4" xfId="0" applyNumberFormat="1" applyFont="1" applyFill="1" applyBorder="1" applyAlignment="1" applyProtection="1">
      <alignment horizontal="center" vertical="center"/>
    </xf>
    <xf numFmtId="0" fontId="12" fillId="3" borderId="4" xfId="0" applyFont="1" applyFill="1" applyBorder="1" applyAlignment="1">
      <alignment horizontal="justify" vertical="center" wrapText="1"/>
    </xf>
    <xf numFmtId="0" fontId="12" fillId="3" borderId="4" xfId="0" applyFont="1" applyFill="1" applyBorder="1" applyAlignment="1" applyProtection="1">
      <alignment horizontal="center" vertical="center"/>
    </xf>
    <xf numFmtId="165" fontId="12" fillId="3" borderId="4" xfId="0" applyNumberFormat="1" applyFont="1" applyFill="1" applyBorder="1" applyAlignment="1" applyProtection="1">
      <alignment horizontal="center" vertical="center"/>
    </xf>
    <xf numFmtId="0" fontId="13" fillId="3" borderId="4" xfId="0" applyFont="1" applyFill="1" applyBorder="1" applyAlignment="1">
      <alignment horizontal="justify" vertical="center" wrapText="1"/>
    </xf>
    <xf numFmtId="0" fontId="13" fillId="3" borderId="4" xfId="0" applyFont="1" applyFill="1" applyBorder="1" applyAlignment="1" applyProtection="1">
      <alignment horizontal="center" vertical="center"/>
    </xf>
    <xf numFmtId="165" fontId="13" fillId="3" borderId="4" xfId="0" applyNumberFormat="1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>
      <alignment wrapText="1"/>
    </xf>
    <xf numFmtId="0" fontId="11" fillId="3" borderId="4" xfId="0" applyFont="1" applyFill="1" applyBorder="1" applyAlignment="1" applyProtection="1">
      <alignment horizontal="center"/>
    </xf>
    <xf numFmtId="0" fontId="12" fillId="3" borderId="4" xfId="0" applyFont="1" applyFill="1" applyBorder="1" applyAlignment="1" applyProtection="1">
      <alignment horizontal="center"/>
    </xf>
    <xf numFmtId="0" fontId="13" fillId="3" borderId="4" xfId="0" applyFont="1" applyFill="1" applyBorder="1" applyAlignment="1" applyProtection="1">
      <alignment horizontal="center"/>
    </xf>
    <xf numFmtId="0" fontId="13" fillId="3" borderId="4" xfId="0" applyFont="1" applyFill="1" applyBorder="1" applyAlignment="1">
      <alignment horizontal="justify" wrapText="1"/>
    </xf>
    <xf numFmtId="0" fontId="12" fillId="3" borderId="4" xfId="0" applyFont="1" applyFill="1" applyBorder="1" applyAlignment="1">
      <alignment horizontal="justify" wrapText="1"/>
    </xf>
    <xf numFmtId="0" fontId="0" fillId="3" borderId="0" xfId="0" applyFill="1"/>
    <xf numFmtId="0" fontId="6" fillId="0" borderId="0" xfId="0" applyFont="1" applyBorder="1" applyAlignment="1">
      <alignment horizontal="center" vertical="distributed" wrapText="1"/>
    </xf>
    <xf numFmtId="0" fontId="7" fillId="0" borderId="0" xfId="0" applyFont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35"/>
  <sheetViews>
    <sheetView tabSelected="1" view="pageBreakPreview" topLeftCell="A99" zoomScale="90" zoomScaleNormal="80" zoomScalePageLayoutView="90" workbookViewId="0">
      <selection activeCell="M91" sqref="M91"/>
    </sheetView>
  </sheetViews>
  <sheetFormatPr defaultColWidth="8.7109375" defaultRowHeight="15" x14ac:dyDescent="0.25"/>
  <cols>
    <col min="1" max="1" width="70.42578125" customWidth="1"/>
    <col min="2" max="2" width="18.42578125" customWidth="1"/>
    <col min="3" max="3" width="7.5703125" customWidth="1"/>
    <col min="4" max="4" width="12" customWidth="1"/>
    <col min="5" max="5" width="11.28515625" customWidth="1"/>
    <col min="6" max="6" width="11.5703125" customWidth="1"/>
    <col min="1021" max="1024" width="11.5703125" customWidth="1"/>
  </cols>
  <sheetData>
    <row r="1" spans="1:15" ht="14.25" customHeight="1" x14ac:dyDescent="0.25">
      <c r="A1" s="1"/>
      <c r="B1" s="2"/>
      <c r="C1" s="3" t="s">
        <v>0</v>
      </c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</row>
    <row r="2" spans="1:15" ht="14.25" customHeight="1" x14ac:dyDescent="0.25">
      <c r="A2" s="1"/>
      <c r="B2" s="5"/>
      <c r="C2" s="6" t="s">
        <v>1</v>
      </c>
      <c r="D2" s="6"/>
      <c r="E2" s="6"/>
      <c r="F2" s="6"/>
      <c r="G2" s="4"/>
      <c r="H2" s="4"/>
      <c r="I2" s="4"/>
      <c r="J2" s="4"/>
      <c r="K2" s="4"/>
      <c r="L2" s="4"/>
      <c r="M2" s="4"/>
      <c r="N2" s="4"/>
      <c r="O2" s="4"/>
    </row>
    <row r="3" spans="1:15" ht="14.25" customHeight="1" x14ac:dyDescent="0.25">
      <c r="A3" s="1"/>
      <c r="B3" s="5"/>
      <c r="C3" s="6" t="s">
        <v>2</v>
      </c>
      <c r="D3" s="6"/>
      <c r="E3" s="6"/>
      <c r="F3" s="6"/>
      <c r="G3" s="4"/>
      <c r="H3" s="4"/>
      <c r="I3" s="4"/>
      <c r="J3" s="4"/>
      <c r="K3" s="4"/>
      <c r="L3" s="4"/>
      <c r="M3" s="4"/>
      <c r="N3" s="4"/>
      <c r="O3" s="4"/>
    </row>
    <row r="4" spans="1:15" ht="15.75" customHeight="1" x14ac:dyDescent="0.25">
      <c r="A4" s="1"/>
      <c r="B4" s="7"/>
      <c r="C4" s="7" t="s">
        <v>117</v>
      </c>
      <c r="D4" s="8"/>
      <c r="E4" s="8"/>
      <c r="F4" s="8"/>
    </row>
    <row r="5" spans="1:15" ht="12" hidden="1" customHeight="1" x14ac:dyDescent="0.25">
      <c r="A5" s="1"/>
      <c r="B5" s="9"/>
      <c r="C5" s="9"/>
      <c r="D5" s="9"/>
      <c r="E5" s="9"/>
      <c r="F5" s="9"/>
    </row>
    <row r="6" spans="1:15" ht="15" customHeight="1" x14ac:dyDescent="0.25">
      <c r="A6" s="67" t="s">
        <v>3</v>
      </c>
      <c r="B6" s="67"/>
      <c r="C6" s="67"/>
      <c r="D6" s="67"/>
      <c r="E6" s="67"/>
      <c r="F6" s="67"/>
    </row>
    <row r="7" spans="1:15" ht="15" customHeight="1" x14ac:dyDescent="0.25">
      <c r="A7" s="67"/>
      <c r="B7" s="67"/>
      <c r="C7" s="67"/>
      <c r="D7" s="67"/>
      <c r="E7" s="67"/>
      <c r="F7" s="67"/>
    </row>
    <row r="8" spans="1:15" ht="16.5" customHeight="1" x14ac:dyDescent="0.25">
      <c r="A8" s="67"/>
      <c r="B8" s="67"/>
      <c r="C8" s="67"/>
      <c r="D8" s="67"/>
      <c r="E8" s="67"/>
      <c r="F8" s="67"/>
    </row>
    <row r="9" spans="1:15" ht="15.75" customHeight="1" x14ac:dyDescent="0.25">
      <c r="A9" s="10" t="s">
        <v>4</v>
      </c>
      <c r="B9" s="68" t="s">
        <v>5</v>
      </c>
      <c r="C9" s="68"/>
      <c r="D9" s="68"/>
      <c r="E9" s="68"/>
      <c r="F9" s="68"/>
    </row>
    <row r="10" spans="1:15" ht="15.75" customHeight="1" x14ac:dyDescent="0.25">
      <c r="A10" s="69" t="s">
        <v>6</v>
      </c>
      <c r="B10" s="69" t="s">
        <v>7</v>
      </c>
      <c r="C10" s="69" t="s">
        <v>8</v>
      </c>
      <c r="D10" s="70" t="s">
        <v>9</v>
      </c>
      <c r="E10" s="70"/>
      <c r="F10" s="70"/>
    </row>
    <row r="11" spans="1:15" ht="19.149999999999999" customHeight="1" x14ac:dyDescent="0.25">
      <c r="A11" s="69"/>
      <c r="B11" s="69"/>
      <c r="C11" s="69"/>
      <c r="D11" s="12">
        <v>2023</v>
      </c>
      <c r="E11" s="11">
        <v>2024</v>
      </c>
      <c r="F11" s="13">
        <v>2025</v>
      </c>
    </row>
    <row r="12" spans="1:15" ht="79.7" customHeight="1" x14ac:dyDescent="0.25">
      <c r="A12" s="14" t="s">
        <v>10</v>
      </c>
      <c r="B12" s="15" t="s">
        <v>11</v>
      </c>
      <c r="C12" s="16"/>
      <c r="D12" s="17">
        <v>0</v>
      </c>
      <c r="E12" s="16">
        <f>E16</f>
        <v>355.5</v>
      </c>
      <c r="F12" s="17">
        <v>0</v>
      </c>
    </row>
    <row r="13" spans="1:15" ht="34.9" customHeight="1" x14ac:dyDescent="0.3">
      <c r="A13" s="18" t="s">
        <v>12</v>
      </c>
      <c r="B13" s="19" t="s">
        <v>13</v>
      </c>
      <c r="C13" s="20"/>
      <c r="D13" s="21">
        <v>0</v>
      </c>
      <c r="E13" s="20">
        <f>E16</f>
        <v>355.5</v>
      </c>
      <c r="F13" s="21">
        <v>0</v>
      </c>
    </row>
    <row r="14" spans="1:15" ht="78.75" customHeight="1" x14ac:dyDescent="0.3">
      <c r="A14" s="22" t="s">
        <v>14</v>
      </c>
      <c r="B14" s="19" t="s">
        <v>15</v>
      </c>
      <c r="C14" s="20"/>
      <c r="D14" s="21">
        <v>0</v>
      </c>
      <c r="E14" s="20">
        <f>E16</f>
        <v>355.5</v>
      </c>
      <c r="F14" s="21">
        <v>0</v>
      </c>
    </row>
    <row r="15" spans="1:15" ht="38.25" customHeight="1" x14ac:dyDescent="0.3">
      <c r="A15" s="18" t="s">
        <v>16</v>
      </c>
      <c r="B15" s="19" t="s">
        <v>15</v>
      </c>
      <c r="C15" s="20">
        <v>200</v>
      </c>
      <c r="D15" s="21">
        <v>0</v>
      </c>
      <c r="E15" s="20">
        <f>E16</f>
        <v>355.5</v>
      </c>
      <c r="F15" s="21">
        <v>0</v>
      </c>
    </row>
    <row r="16" spans="1:15" ht="34.9" customHeight="1" x14ac:dyDescent="0.3">
      <c r="A16" s="18" t="s">
        <v>17</v>
      </c>
      <c r="B16" s="19" t="s">
        <v>15</v>
      </c>
      <c r="C16" s="20">
        <v>240</v>
      </c>
      <c r="D16" s="21">
        <v>0</v>
      </c>
      <c r="E16" s="20">
        <v>355.5</v>
      </c>
      <c r="F16" s="21">
        <v>0</v>
      </c>
    </row>
    <row r="17" spans="1:6" ht="69.75" customHeight="1" x14ac:dyDescent="0.25">
      <c r="A17" s="23" t="s">
        <v>18</v>
      </c>
      <c r="B17" s="24" t="s">
        <v>19</v>
      </c>
      <c r="C17" s="24"/>
      <c r="D17" s="25">
        <f>D18+D22</f>
        <v>5097.3</v>
      </c>
      <c r="E17" s="25">
        <f>E18+E22</f>
        <v>5149</v>
      </c>
      <c r="F17" s="25">
        <f>F18+F22</f>
        <v>5219</v>
      </c>
    </row>
    <row r="18" spans="1:6" ht="22.35" customHeight="1" x14ac:dyDescent="0.25">
      <c r="A18" s="26" t="s">
        <v>20</v>
      </c>
      <c r="B18" s="27" t="s">
        <v>21</v>
      </c>
      <c r="C18" s="27"/>
      <c r="D18" s="28">
        <f>SUM(D19)</f>
        <v>4299.7</v>
      </c>
      <c r="E18" s="28">
        <f>SUM(E19)</f>
        <v>4240</v>
      </c>
      <c r="F18" s="28">
        <f>SUM(F19)</f>
        <v>4327.2</v>
      </c>
    </row>
    <row r="19" spans="1:6" ht="18.75" x14ac:dyDescent="0.25">
      <c r="A19" s="26" t="s">
        <v>22</v>
      </c>
      <c r="B19" s="27" t="s">
        <v>23</v>
      </c>
      <c r="C19" s="27"/>
      <c r="D19" s="28">
        <f>SUM(D21)</f>
        <v>4299.7</v>
      </c>
      <c r="E19" s="28">
        <f>SUM(E21)</f>
        <v>4240</v>
      </c>
      <c r="F19" s="28">
        <f>SUM(F21)</f>
        <v>4327.2</v>
      </c>
    </row>
    <row r="20" spans="1:6" ht="37.5" x14ac:dyDescent="0.25">
      <c r="A20" s="26" t="s">
        <v>24</v>
      </c>
      <c r="B20" s="27" t="s">
        <v>23</v>
      </c>
      <c r="C20" s="27">
        <v>200</v>
      </c>
      <c r="D20" s="28">
        <f>SUM(D21)</f>
        <v>4299.7</v>
      </c>
      <c r="E20" s="28">
        <f>SUM(E21)</f>
        <v>4240</v>
      </c>
      <c r="F20" s="28">
        <f>SUM(F21)</f>
        <v>4327.2</v>
      </c>
    </row>
    <row r="21" spans="1:6" ht="37.5" x14ac:dyDescent="0.25">
      <c r="A21" s="26" t="s">
        <v>17</v>
      </c>
      <c r="B21" s="27" t="s">
        <v>23</v>
      </c>
      <c r="C21" s="27">
        <v>240</v>
      </c>
      <c r="D21" s="28">
        <v>4299.7</v>
      </c>
      <c r="E21" s="28">
        <v>4240</v>
      </c>
      <c r="F21" s="28">
        <v>4327.2</v>
      </c>
    </row>
    <row r="22" spans="1:6" ht="33.200000000000003" customHeight="1" x14ac:dyDescent="0.25">
      <c r="A22" s="26" t="s">
        <v>25</v>
      </c>
      <c r="B22" s="27" t="s">
        <v>26</v>
      </c>
      <c r="C22" s="27"/>
      <c r="D22" s="28">
        <f>SUM(D24)</f>
        <v>797.6</v>
      </c>
      <c r="E22" s="28">
        <f>SUM(E24)</f>
        <v>909</v>
      </c>
      <c r="F22" s="28">
        <f>SUM(F24)</f>
        <v>891.8</v>
      </c>
    </row>
    <row r="23" spans="1:6" ht="18.75" x14ac:dyDescent="0.25">
      <c r="A23" s="26" t="s">
        <v>22</v>
      </c>
      <c r="B23" s="27" t="s">
        <v>27</v>
      </c>
      <c r="C23" s="27"/>
      <c r="D23" s="28">
        <f>SUM(D24)</f>
        <v>797.6</v>
      </c>
      <c r="E23" s="28">
        <f>SUM(E25)</f>
        <v>909</v>
      </c>
      <c r="F23" s="28">
        <f>SUM(F25)</f>
        <v>891.8</v>
      </c>
    </row>
    <row r="24" spans="1:6" ht="32.25" customHeight="1" x14ac:dyDescent="0.25">
      <c r="A24" s="26" t="s">
        <v>16</v>
      </c>
      <c r="B24" s="27" t="s">
        <v>27</v>
      </c>
      <c r="C24" s="27">
        <v>200</v>
      </c>
      <c r="D24" s="28">
        <f>SUM(D25)</f>
        <v>797.6</v>
      </c>
      <c r="E24" s="28">
        <f>SUM(E25)</f>
        <v>909</v>
      </c>
      <c r="F24" s="28">
        <f>SUM(F25)</f>
        <v>891.8</v>
      </c>
    </row>
    <row r="25" spans="1:6" ht="33.200000000000003" customHeight="1" x14ac:dyDescent="0.25">
      <c r="A25" s="26" t="s">
        <v>17</v>
      </c>
      <c r="B25" s="27" t="s">
        <v>27</v>
      </c>
      <c r="C25" s="27">
        <v>240</v>
      </c>
      <c r="D25" s="28">
        <v>797.6</v>
      </c>
      <c r="E25" s="28">
        <v>909</v>
      </c>
      <c r="F25" s="28">
        <v>891.8</v>
      </c>
    </row>
    <row r="26" spans="1:6" ht="48.95" customHeight="1" x14ac:dyDescent="0.25">
      <c r="A26" s="23" t="s">
        <v>28</v>
      </c>
      <c r="B26" s="24" t="s">
        <v>29</v>
      </c>
      <c r="C26" s="24"/>
      <c r="D26" s="25">
        <f>SUM(D27+D31)</f>
        <v>300</v>
      </c>
      <c r="E26" s="25">
        <f>SUM(E31+E27)</f>
        <v>300</v>
      </c>
      <c r="F26" s="25">
        <f>SUM(F27+F31)</f>
        <v>300</v>
      </c>
    </row>
    <row r="27" spans="1:6" ht="33.200000000000003" customHeight="1" x14ac:dyDescent="0.25">
      <c r="A27" s="29" t="s">
        <v>30</v>
      </c>
      <c r="B27" s="30" t="s">
        <v>31</v>
      </c>
      <c r="C27" s="30"/>
      <c r="D27" s="31">
        <f>SUM(D28)</f>
        <v>250</v>
      </c>
      <c r="E27" s="31">
        <f>SUM(E30)</f>
        <v>250</v>
      </c>
      <c r="F27" s="31">
        <f>SUM(F30)</f>
        <v>250</v>
      </c>
    </row>
    <row r="28" spans="1:6" ht="18.75" x14ac:dyDescent="0.25">
      <c r="A28" s="26" t="s">
        <v>22</v>
      </c>
      <c r="B28" s="27" t="s">
        <v>32</v>
      </c>
      <c r="C28" s="27"/>
      <c r="D28" s="28">
        <f>SUM(D29)</f>
        <v>250</v>
      </c>
      <c r="E28" s="28">
        <f>SUM(E30)</f>
        <v>250</v>
      </c>
      <c r="F28" s="28">
        <f>SUM(F30)</f>
        <v>250</v>
      </c>
    </row>
    <row r="29" spans="1:6" ht="34.9" customHeight="1" x14ac:dyDescent="0.25">
      <c r="A29" s="26" t="s">
        <v>16</v>
      </c>
      <c r="B29" s="27" t="s">
        <v>32</v>
      </c>
      <c r="C29" s="27">
        <v>200</v>
      </c>
      <c r="D29" s="28">
        <f>SUM(D30)</f>
        <v>250</v>
      </c>
      <c r="E29" s="28">
        <f>SUM(E30)</f>
        <v>250</v>
      </c>
      <c r="F29" s="28">
        <f>SUM(F30)</f>
        <v>250</v>
      </c>
    </row>
    <row r="30" spans="1:6" ht="33.950000000000003" customHeight="1" x14ac:dyDescent="0.25">
      <c r="A30" s="26" t="s">
        <v>17</v>
      </c>
      <c r="B30" s="27" t="s">
        <v>32</v>
      </c>
      <c r="C30" s="27">
        <v>240</v>
      </c>
      <c r="D30" s="28">
        <v>250</v>
      </c>
      <c r="E30" s="28">
        <v>250</v>
      </c>
      <c r="F30" s="28">
        <v>250</v>
      </c>
    </row>
    <row r="31" spans="1:6" ht="31.5" customHeight="1" x14ac:dyDescent="0.25">
      <c r="A31" s="29" t="s">
        <v>33</v>
      </c>
      <c r="B31" s="30" t="s">
        <v>34</v>
      </c>
      <c r="C31" s="30"/>
      <c r="D31" s="31">
        <f>SUM(D34)</f>
        <v>50</v>
      </c>
      <c r="E31" s="31">
        <f>SUM(E34)</f>
        <v>50</v>
      </c>
      <c r="F31" s="31">
        <f>SUM(F34)</f>
        <v>50</v>
      </c>
    </row>
    <row r="32" spans="1:6" ht="27" customHeight="1" x14ac:dyDescent="0.25">
      <c r="A32" s="26" t="s">
        <v>22</v>
      </c>
      <c r="B32" s="27" t="s">
        <v>35</v>
      </c>
      <c r="C32" s="27"/>
      <c r="D32" s="28">
        <f>SUM(D34)</f>
        <v>50</v>
      </c>
      <c r="E32" s="28">
        <f>SUM(E34)</f>
        <v>50</v>
      </c>
      <c r="F32" s="28">
        <f>SUM(F34)</f>
        <v>50</v>
      </c>
    </row>
    <row r="33" spans="1:6" ht="37.5" hidden="1" x14ac:dyDescent="0.25">
      <c r="A33" s="26" t="s">
        <v>16</v>
      </c>
      <c r="B33" s="27" t="s">
        <v>35</v>
      </c>
      <c r="C33" s="27">
        <v>200</v>
      </c>
      <c r="D33" s="28">
        <f>SUM(D34)</f>
        <v>50</v>
      </c>
      <c r="E33" s="28">
        <f>SUM(E34)</f>
        <v>50</v>
      </c>
      <c r="F33" s="28">
        <f>SUM(F34)</f>
        <v>50</v>
      </c>
    </row>
    <row r="34" spans="1:6" ht="37.5" hidden="1" x14ac:dyDescent="0.25">
      <c r="A34" s="26" t="s">
        <v>17</v>
      </c>
      <c r="B34" s="27" t="s">
        <v>35</v>
      </c>
      <c r="C34" s="27">
        <v>240</v>
      </c>
      <c r="D34" s="28">
        <v>50</v>
      </c>
      <c r="E34" s="28">
        <v>50</v>
      </c>
      <c r="F34" s="28">
        <v>50</v>
      </c>
    </row>
    <row r="35" spans="1:6" ht="37.5" hidden="1" x14ac:dyDescent="0.25">
      <c r="A35" s="29" t="s">
        <v>36</v>
      </c>
      <c r="B35" s="30" t="s">
        <v>29</v>
      </c>
      <c r="C35" s="30"/>
      <c r="D35" s="31">
        <f>SUM(D36+D40)</f>
        <v>300</v>
      </c>
      <c r="E35" s="31">
        <f>SUM(E40+E36)</f>
        <v>300</v>
      </c>
      <c r="F35" s="31">
        <f>SUM(F36+F40)</f>
        <v>300</v>
      </c>
    </row>
    <row r="36" spans="1:6" ht="37.5" hidden="1" x14ac:dyDescent="0.25">
      <c r="A36" s="26" t="s">
        <v>30</v>
      </c>
      <c r="B36" s="27" t="s">
        <v>31</v>
      </c>
      <c r="C36" s="27"/>
      <c r="D36" s="28">
        <f>SUM(D37)</f>
        <v>250</v>
      </c>
      <c r="E36" s="28">
        <f>SUM(E39)</f>
        <v>250</v>
      </c>
      <c r="F36" s="28">
        <f>SUM(F39)</f>
        <v>250</v>
      </c>
    </row>
    <row r="37" spans="1:6" ht="18.75" hidden="1" x14ac:dyDescent="0.25">
      <c r="A37" s="26" t="s">
        <v>22</v>
      </c>
      <c r="B37" s="27" t="s">
        <v>32</v>
      </c>
      <c r="C37" s="27"/>
      <c r="D37" s="28">
        <f>SUM(D38)</f>
        <v>250</v>
      </c>
      <c r="E37" s="28">
        <f>SUM(E39)</f>
        <v>250</v>
      </c>
      <c r="F37" s="28">
        <f>SUM(F39)</f>
        <v>250</v>
      </c>
    </row>
    <row r="38" spans="1:6" ht="37.5" hidden="1" x14ac:dyDescent="0.25">
      <c r="A38" s="26" t="s">
        <v>16</v>
      </c>
      <c r="B38" s="27" t="s">
        <v>32</v>
      </c>
      <c r="C38" s="27">
        <v>200</v>
      </c>
      <c r="D38" s="28">
        <f>SUM(D39)</f>
        <v>250</v>
      </c>
      <c r="E38" s="28">
        <f>SUM(E39)</f>
        <v>250</v>
      </c>
      <c r="F38" s="28">
        <f>SUM(F39)</f>
        <v>250</v>
      </c>
    </row>
    <row r="39" spans="1:6" ht="37.5" hidden="1" x14ac:dyDescent="0.25">
      <c r="A39" s="26" t="s">
        <v>17</v>
      </c>
      <c r="B39" s="27" t="s">
        <v>32</v>
      </c>
      <c r="C39" s="27">
        <v>240</v>
      </c>
      <c r="D39" s="28">
        <v>250</v>
      </c>
      <c r="E39" s="28">
        <v>250</v>
      </c>
      <c r="F39" s="28">
        <v>250</v>
      </c>
    </row>
    <row r="40" spans="1:6" ht="37.5" hidden="1" x14ac:dyDescent="0.25">
      <c r="A40" s="26" t="s">
        <v>33</v>
      </c>
      <c r="B40" s="27" t="s">
        <v>34</v>
      </c>
      <c r="C40" s="27"/>
      <c r="D40" s="28">
        <f>SUM(D43)</f>
        <v>50</v>
      </c>
      <c r="E40" s="28">
        <f>SUM(E43)</f>
        <v>50</v>
      </c>
      <c r="F40" s="28">
        <f>SUM(F43)</f>
        <v>50</v>
      </c>
    </row>
    <row r="41" spans="1:6" ht="18.75" hidden="1" x14ac:dyDescent="0.25">
      <c r="A41" s="26" t="s">
        <v>22</v>
      </c>
      <c r="B41" s="27" t="s">
        <v>35</v>
      </c>
      <c r="C41" s="27"/>
      <c r="D41" s="28">
        <f>SUM(D43)</f>
        <v>50</v>
      </c>
      <c r="E41" s="28">
        <f>SUM(E43)</f>
        <v>50</v>
      </c>
      <c r="F41" s="28">
        <f>SUM(F43)</f>
        <v>50</v>
      </c>
    </row>
    <row r="42" spans="1:6" ht="29.85" customHeight="1" x14ac:dyDescent="0.25">
      <c r="A42" s="26" t="s">
        <v>16</v>
      </c>
      <c r="B42" s="27" t="s">
        <v>35</v>
      </c>
      <c r="C42" s="27">
        <v>200</v>
      </c>
      <c r="D42" s="28">
        <f>SUM(D43)</f>
        <v>50</v>
      </c>
      <c r="E42" s="28">
        <f>SUM(E43)</f>
        <v>50</v>
      </c>
      <c r="F42" s="28">
        <f>SUM(F43)</f>
        <v>50</v>
      </c>
    </row>
    <row r="43" spans="1:6" ht="37.5" x14ac:dyDescent="0.25">
      <c r="A43" s="26" t="s">
        <v>17</v>
      </c>
      <c r="B43" s="27" t="s">
        <v>35</v>
      </c>
      <c r="C43" s="27">
        <v>240</v>
      </c>
      <c r="D43" s="28">
        <v>50</v>
      </c>
      <c r="E43" s="28">
        <v>50</v>
      </c>
      <c r="F43" s="28">
        <v>50</v>
      </c>
    </row>
    <row r="44" spans="1:6" ht="56.25" customHeight="1" x14ac:dyDescent="0.25">
      <c r="A44" s="32" t="s">
        <v>37</v>
      </c>
      <c r="B44" s="15" t="s">
        <v>38</v>
      </c>
      <c r="C44" s="15"/>
      <c r="D44" s="33">
        <f>SUM(D48+D49)</f>
        <v>550</v>
      </c>
      <c r="E44" s="25">
        <f>SUM(E48)</f>
        <v>250</v>
      </c>
      <c r="F44" s="25">
        <f>SUM(F48)</f>
        <v>250</v>
      </c>
    </row>
    <row r="45" spans="1:6" ht="34.9" customHeight="1" x14ac:dyDescent="0.25">
      <c r="A45" s="34" t="s">
        <v>39</v>
      </c>
      <c r="B45" s="35" t="s">
        <v>40</v>
      </c>
      <c r="C45" s="36"/>
      <c r="D45" s="37">
        <f>SUM(D48)</f>
        <v>250</v>
      </c>
      <c r="E45" s="28">
        <f>SUM(E48)</f>
        <v>250</v>
      </c>
      <c r="F45" s="28">
        <f>SUM(F48)</f>
        <v>250</v>
      </c>
    </row>
    <row r="46" spans="1:6" ht="18.75" x14ac:dyDescent="0.25">
      <c r="A46" s="34" t="s">
        <v>22</v>
      </c>
      <c r="B46" s="35" t="s">
        <v>41</v>
      </c>
      <c r="C46" s="36"/>
      <c r="D46" s="37">
        <f>SUM(D48)</f>
        <v>250</v>
      </c>
      <c r="E46" s="28">
        <f>SUM(E48)</f>
        <v>250</v>
      </c>
      <c r="F46" s="28">
        <f>SUM(F48)</f>
        <v>250</v>
      </c>
    </row>
    <row r="47" spans="1:6" ht="41.25" customHeight="1" x14ac:dyDescent="0.25">
      <c r="A47" s="38" t="s">
        <v>16</v>
      </c>
      <c r="B47" s="35" t="s">
        <v>41</v>
      </c>
      <c r="C47" s="35">
        <v>200</v>
      </c>
      <c r="D47" s="37">
        <f>SUM(D48)</f>
        <v>250</v>
      </c>
      <c r="E47" s="28">
        <f>SUM(E48)</f>
        <v>250</v>
      </c>
      <c r="F47" s="28">
        <f>SUM(F48)</f>
        <v>250</v>
      </c>
    </row>
    <row r="48" spans="1:6" ht="36.4" customHeight="1" x14ac:dyDescent="0.25">
      <c r="A48" s="38" t="s">
        <v>17</v>
      </c>
      <c r="B48" s="35" t="s">
        <v>41</v>
      </c>
      <c r="C48" s="35">
        <v>240</v>
      </c>
      <c r="D48" s="37">
        <v>250</v>
      </c>
      <c r="E48" s="28">
        <v>250</v>
      </c>
      <c r="F48" s="28">
        <v>250</v>
      </c>
    </row>
    <row r="49" spans="1:6" ht="66.400000000000006" customHeight="1" x14ac:dyDescent="0.3">
      <c r="A49" s="18" t="s">
        <v>42</v>
      </c>
      <c r="B49" s="19" t="s">
        <v>43</v>
      </c>
      <c r="C49" s="19"/>
      <c r="D49" s="39">
        <f>D50</f>
        <v>300</v>
      </c>
      <c r="E49" s="40">
        <v>0</v>
      </c>
      <c r="F49" s="40">
        <v>0</v>
      </c>
    </row>
    <row r="50" spans="1:6" ht="18.75" x14ac:dyDescent="0.3">
      <c r="A50" s="22" t="s">
        <v>44</v>
      </c>
      <c r="B50" s="19" t="s">
        <v>45</v>
      </c>
      <c r="C50" s="41"/>
      <c r="D50" s="39">
        <f>SUM(D52)</f>
        <v>300</v>
      </c>
      <c r="E50" s="40">
        <f>SUM(E52)</f>
        <v>0</v>
      </c>
      <c r="F50" s="40">
        <f>SUM(F52)</f>
        <v>0</v>
      </c>
    </row>
    <row r="51" spans="1:6" ht="37.5" x14ac:dyDescent="0.3">
      <c r="A51" s="18" t="s">
        <v>16</v>
      </c>
      <c r="B51" s="19" t="s">
        <v>45</v>
      </c>
      <c r="C51" s="19">
        <v>200</v>
      </c>
      <c r="D51" s="39">
        <f>SUM(D52)</f>
        <v>300</v>
      </c>
      <c r="E51" s="40">
        <f>SUM(E52)</f>
        <v>0</v>
      </c>
      <c r="F51" s="40">
        <f>SUM(F52)</f>
        <v>0</v>
      </c>
    </row>
    <row r="52" spans="1:6" ht="37.5" x14ac:dyDescent="0.3">
      <c r="A52" s="18" t="s">
        <v>17</v>
      </c>
      <c r="B52" s="19" t="s">
        <v>45</v>
      </c>
      <c r="C52" s="19">
        <v>240</v>
      </c>
      <c r="D52" s="39">
        <v>300</v>
      </c>
      <c r="E52" s="40">
        <v>0</v>
      </c>
      <c r="F52" s="40">
        <v>0</v>
      </c>
    </row>
    <row r="53" spans="1:6" ht="36.75" customHeight="1" x14ac:dyDescent="0.25">
      <c r="A53" s="42" t="s">
        <v>46</v>
      </c>
      <c r="B53" s="36" t="s">
        <v>47</v>
      </c>
      <c r="C53" s="36"/>
      <c r="D53" s="43">
        <v>10000</v>
      </c>
      <c r="E53" s="31">
        <v>0</v>
      </c>
      <c r="F53" s="31">
        <v>0</v>
      </c>
    </row>
    <row r="54" spans="1:6" ht="33.950000000000003" customHeight="1" x14ac:dyDescent="0.25">
      <c r="A54" s="38" t="s">
        <v>48</v>
      </c>
      <c r="B54" s="35" t="s">
        <v>49</v>
      </c>
      <c r="C54" s="35"/>
      <c r="D54" s="37">
        <v>10000</v>
      </c>
      <c r="E54" s="28">
        <v>0</v>
      </c>
      <c r="F54" s="28">
        <v>0</v>
      </c>
    </row>
    <row r="55" spans="1:6" ht="33.200000000000003" customHeight="1" x14ac:dyDescent="0.25">
      <c r="A55" s="38" t="s">
        <v>16</v>
      </c>
      <c r="B55" s="35" t="s">
        <v>49</v>
      </c>
      <c r="C55" s="35">
        <v>200</v>
      </c>
      <c r="D55" s="37">
        <v>10000</v>
      </c>
      <c r="E55" s="28">
        <v>0</v>
      </c>
      <c r="F55" s="28">
        <v>0</v>
      </c>
    </row>
    <row r="56" spans="1:6" ht="36.4" customHeight="1" x14ac:dyDescent="0.25">
      <c r="A56" s="38" t="s">
        <v>17</v>
      </c>
      <c r="B56" s="35" t="s">
        <v>49</v>
      </c>
      <c r="C56" s="35">
        <v>240</v>
      </c>
      <c r="D56" s="37">
        <v>10000</v>
      </c>
      <c r="E56" s="28">
        <v>0</v>
      </c>
      <c r="F56" s="28">
        <v>0</v>
      </c>
    </row>
    <row r="57" spans="1:6" ht="19.5" x14ac:dyDescent="0.25">
      <c r="A57" s="23" t="s">
        <v>50</v>
      </c>
      <c r="B57" s="24" t="s">
        <v>51</v>
      </c>
      <c r="C57" s="24"/>
      <c r="D57" s="25">
        <f t="shared" ref="D57:F59" si="0">SUM(D58)</f>
        <v>164.2</v>
      </c>
      <c r="E57" s="25">
        <f t="shared" si="0"/>
        <v>174</v>
      </c>
      <c r="F57" s="25">
        <f t="shared" si="0"/>
        <v>174</v>
      </c>
    </row>
    <row r="58" spans="1:6" ht="24.75" customHeight="1" x14ac:dyDescent="0.25">
      <c r="A58" s="26" t="s">
        <v>52</v>
      </c>
      <c r="B58" s="27" t="s">
        <v>53</v>
      </c>
      <c r="C58" s="27"/>
      <c r="D58" s="28">
        <f t="shared" si="0"/>
        <v>164.2</v>
      </c>
      <c r="E58" s="28">
        <f t="shared" si="0"/>
        <v>174</v>
      </c>
      <c r="F58" s="28">
        <f t="shared" si="0"/>
        <v>174</v>
      </c>
    </row>
    <row r="59" spans="1:6" ht="18.75" x14ac:dyDescent="0.25">
      <c r="A59" s="26" t="s">
        <v>54</v>
      </c>
      <c r="B59" s="27" t="s">
        <v>53</v>
      </c>
      <c r="C59" s="27">
        <v>300</v>
      </c>
      <c r="D59" s="28">
        <f t="shared" si="0"/>
        <v>164.2</v>
      </c>
      <c r="E59" s="28">
        <f t="shared" si="0"/>
        <v>174</v>
      </c>
      <c r="F59" s="28">
        <f t="shared" si="0"/>
        <v>174</v>
      </c>
    </row>
    <row r="60" spans="1:6" ht="27" customHeight="1" x14ac:dyDescent="0.25">
      <c r="A60" s="26" t="s">
        <v>55</v>
      </c>
      <c r="B60" s="27" t="s">
        <v>53</v>
      </c>
      <c r="C60" s="27">
        <v>310</v>
      </c>
      <c r="D60" s="28">
        <v>164.2</v>
      </c>
      <c r="E60" s="28">
        <v>174</v>
      </c>
      <c r="F60" s="28">
        <v>174</v>
      </c>
    </row>
    <row r="61" spans="1:6" ht="33.950000000000003" customHeight="1" x14ac:dyDescent="0.25">
      <c r="A61" s="23" t="s">
        <v>56</v>
      </c>
      <c r="B61" s="24" t="s">
        <v>57</v>
      </c>
      <c r="C61" s="24"/>
      <c r="D61" s="25">
        <f>SUM(D64)</f>
        <v>15</v>
      </c>
      <c r="E61" s="25">
        <f>SUM(F64)</f>
        <v>15</v>
      </c>
      <c r="F61" s="25">
        <f>SUM(F64)</f>
        <v>15</v>
      </c>
    </row>
    <row r="62" spans="1:6" ht="20.65" customHeight="1" x14ac:dyDescent="0.25">
      <c r="A62" s="26" t="s">
        <v>58</v>
      </c>
      <c r="B62" s="27" t="s">
        <v>59</v>
      </c>
      <c r="C62" s="27"/>
      <c r="D62" s="28">
        <f>SUM(D64)</f>
        <v>15</v>
      </c>
      <c r="E62" s="28">
        <f>SUM(F64)</f>
        <v>15</v>
      </c>
      <c r="F62" s="28">
        <f>SUM(F64)</f>
        <v>15</v>
      </c>
    </row>
    <row r="63" spans="1:6" ht="32.25" customHeight="1" x14ac:dyDescent="0.25">
      <c r="A63" s="26" t="s">
        <v>16</v>
      </c>
      <c r="B63" s="27" t="s">
        <v>59</v>
      </c>
      <c r="C63" s="27">
        <v>800</v>
      </c>
      <c r="D63" s="28">
        <f>SUM(D64)</f>
        <v>15</v>
      </c>
      <c r="E63" s="28">
        <f>SUM(F64)</f>
        <v>15</v>
      </c>
      <c r="F63" s="28">
        <f>SUM(F64)</f>
        <v>15</v>
      </c>
    </row>
    <row r="64" spans="1:6" ht="33.200000000000003" customHeight="1" x14ac:dyDescent="0.25">
      <c r="A64" s="26" t="s">
        <v>17</v>
      </c>
      <c r="B64" s="27" t="s">
        <v>59</v>
      </c>
      <c r="C64" s="27">
        <v>850</v>
      </c>
      <c r="D64" s="28">
        <v>15</v>
      </c>
      <c r="E64" s="28">
        <v>15</v>
      </c>
      <c r="F64" s="28">
        <v>15</v>
      </c>
    </row>
    <row r="65" spans="1:6" ht="17.45" customHeight="1" x14ac:dyDescent="0.25">
      <c r="A65" s="23" t="s">
        <v>60</v>
      </c>
      <c r="B65" s="24" t="s">
        <v>61</v>
      </c>
      <c r="C65" s="24"/>
      <c r="D65" s="25">
        <f>SUM(D66+D69)</f>
        <v>118</v>
      </c>
      <c r="E65" s="25">
        <f>SUM(E66+E69)</f>
        <v>118</v>
      </c>
      <c r="F65" s="25">
        <f>SUM(F66+F69)</f>
        <v>118</v>
      </c>
    </row>
    <row r="66" spans="1:6" ht="17.45" customHeight="1" x14ac:dyDescent="0.25">
      <c r="A66" s="29" t="s">
        <v>62</v>
      </c>
      <c r="B66" s="30" t="s">
        <v>63</v>
      </c>
      <c r="C66" s="30"/>
      <c r="D66" s="31">
        <f t="shared" ref="D66:F67" si="1">SUM(D67)</f>
        <v>80</v>
      </c>
      <c r="E66" s="31">
        <f t="shared" si="1"/>
        <v>80</v>
      </c>
      <c r="F66" s="31">
        <f t="shared" si="1"/>
        <v>80</v>
      </c>
    </row>
    <row r="67" spans="1:6" ht="33.950000000000003" customHeight="1" x14ac:dyDescent="0.25">
      <c r="A67" s="26" t="s">
        <v>16</v>
      </c>
      <c r="B67" s="27" t="s">
        <v>63</v>
      </c>
      <c r="C67" s="27">
        <v>200</v>
      </c>
      <c r="D67" s="28">
        <f t="shared" si="1"/>
        <v>80</v>
      </c>
      <c r="E67" s="28">
        <f t="shared" si="1"/>
        <v>80</v>
      </c>
      <c r="F67" s="28">
        <f t="shared" si="1"/>
        <v>80</v>
      </c>
    </row>
    <row r="68" spans="1:6" ht="34.9" customHeight="1" x14ac:dyDescent="0.25">
      <c r="A68" s="26" t="s">
        <v>17</v>
      </c>
      <c r="B68" s="27" t="s">
        <v>63</v>
      </c>
      <c r="C68" s="27">
        <v>240</v>
      </c>
      <c r="D68" s="28">
        <v>80</v>
      </c>
      <c r="E68" s="28">
        <v>80</v>
      </c>
      <c r="F68" s="28">
        <v>80</v>
      </c>
    </row>
    <row r="69" spans="1:6" ht="33.200000000000003" customHeight="1" x14ac:dyDescent="0.25">
      <c r="A69" s="29" t="s">
        <v>64</v>
      </c>
      <c r="B69" s="30" t="s">
        <v>65</v>
      </c>
      <c r="C69" s="30"/>
      <c r="D69" s="31">
        <f>SUM(D71)</f>
        <v>38</v>
      </c>
      <c r="E69" s="31">
        <f>SUM(E71)</f>
        <v>38</v>
      </c>
      <c r="F69" s="31">
        <f>SUM(F71)</f>
        <v>38</v>
      </c>
    </row>
    <row r="70" spans="1:6" ht="18.75" x14ac:dyDescent="0.25">
      <c r="A70" s="26" t="s">
        <v>66</v>
      </c>
      <c r="B70" s="27" t="s">
        <v>65</v>
      </c>
      <c r="C70" s="27">
        <v>800</v>
      </c>
      <c r="D70" s="28">
        <f>SUM(D71)</f>
        <v>38</v>
      </c>
      <c r="E70" s="28">
        <f>SUM(E71)</f>
        <v>38</v>
      </c>
      <c r="F70" s="28">
        <f>SUM(F71)</f>
        <v>38</v>
      </c>
    </row>
    <row r="71" spans="1:6" ht="19.149999999999999" customHeight="1" x14ac:dyDescent="0.25">
      <c r="A71" s="26" t="s">
        <v>67</v>
      </c>
      <c r="B71" s="27" t="s">
        <v>65</v>
      </c>
      <c r="C71" s="27">
        <v>850</v>
      </c>
      <c r="D71" s="28">
        <v>38</v>
      </c>
      <c r="E71" s="28">
        <v>38</v>
      </c>
      <c r="F71" s="28">
        <v>38</v>
      </c>
    </row>
    <row r="72" spans="1:6" ht="18" customHeight="1" x14ac:dyDescent="0.3">
      <c r="A72" s="44" t="s">
        <v>68</v>
      </c>
      <c r="B72" s="45" t="s">
        <v>69</v>
      </c>
      <c r="C72" s="45"/>
      <c r="D72" s="46">
        <v>250</v>
      </c>
      <c r="E72" s="46">
        <v>0</v>
      </c>
      <c r="F72" s="46">
        <v>0</v>
      </c>
    </row>
    <row r="73" spans="1:6" ht="16.5" customHeight="1" x14ac:dyDescent="0.3">
      <c r="A73" s="47" t="s">
        <v>70</v>
      </c>
      <c r="B73" s="48" t="s">
        <v>71</v>
      </c>
      <c r="C73" s="48"/>
      <c r="D73" s="40">
        <v>250</v>
      </c>
      <c r="E73" s="40">
        <v>0</v>
      </c>
      <c r="F73" s="40">
        <v>0</v>
      </c>
    </row>
    <row r="74" spans="1:6" ht="30.6" customHeight="1" x14ac:dyDescent="0.3">
      <c r="A74" s="49" t="s">
        <v>16</v>
      </c>
      <c r="B74" s="48" t="s">
        <v>71</v>
      </c>
      <c r="C74" s="48">
        <v>200</v>
      </c>
      <c r="D74" s="40">
        <v>250</v>
      </c>
      <c r="E74" s="40">
        <v>0</v>
      </c>
      <c r="F74" s="40">
        <v>0</v>
      </c>
    </row>
    <row r="75" spans="1:6" ht="33.200000000000003" customHeight="1" x14ac:dyDescent="0.3">
      <c r="A75" s="49" t="s">
        <v>17</v>
      </c>
      <c r="B75" s="48" t="s">
        <v>71</v>
      </c>
      <c r="C75" s="48">
        <v>240</v>
      </c>
      <c r="D75" s="40">
        <v>250</v>
      </c>
      <c r="E75" s="40">
        <v>0</v>
      </c>
      <c r="F75" s="40">
        <v>0</v>
      </c>
    </row>
    <row r="76" spans="1:6" ht="19.149999999999999" customHeight="1" x14ac:dyDescent="0.25">
      <c r="A76" s="23" t="s">
        <v>72</v>
      </c>
      <c r="B76" s="24" t="s">
        <v>73</v>
      </c>
      <c r="C76" s="24"/>
      <c r="D76" s="25">
        <f>SUM(D77+D80)</f>
        <v>3702.5</v>
      </c>
      <c r="E76" s="25">
        <f>SUM(E77+E80)</f>
        <v>3206.6</v>
      </c>
      <c r="F76" s="25">
        <f>SUM(F77+F80)</f>
        <v>4007</v>
      </c>
    </row>
    <row r="77" spans="1:6" ht="18" customHeight="1" x14ac:dyDescent="0.25">
      <c r="A77" s="29" t="s">
        <v>44</v>
      </c>
      <c r="B77" s="30" t="s">
        <v>74</v>
      </c>
      <c r="C77" s="30"/>
      <c r="D77" s="31">
        <f t="shared" ref="D77:F78" si="2">SUM(D78)</f>
        <v>1400</v>
      </c>
      <c r="E77" s="31">
        <f t="shared" si="2"/>
        <v>1020</v>
      </c>
      <c r="F77" s="31">
        <f t="shared" si="2"/>
        <v>1520</v>
      </c>
    </row>
    <row r="78" spans="1:6" ht="33.75" customHeight="1" x14ac:dyDescent="0.25">
      <c r="A78" s="26" t="s">
        <v>16</v>
      </c>
      <c r="B78" s="27" t="s">
        <v>74</v>
      </c>
      <c r="C78" s="27">
        <v>200</v>
      </c>
      <c r="D78" s="28">
        <f t="shared" si="2"/>
        <v>1400</v>
      </c>
      <c r="E78" s="28">
        <f t="shared" si="2"/>
        <v>1020</v>
      </c>
      <c r="F78" s="28">
        <f t="shared" si="2"/>
        <v>1520</v>
      </c>
    </row>
    <row r="79" spans="1:6" ht="31.5" customHeight="1" x14ac:dyDescent="0.25">
      <c r="A79" s="26" t="s">
        <v>17</v>
      </c>
      <c r="B79" s="27" t="s">
        <v>74</v>
      </c>
      <c r="C79" s="27">
        <v>240</v>
      </c>
      <c r="D79" s="28">
        <v>1400</v>
      </c>
      <c r="E79" s="28">
        <v>1020</v>
      </c>
      <c r="F79" s="28">
        <v>1520</v>
      </c>
    </row>
    <row r="80" spans="1:6" ht="18.75" x14ac:dyDescent="0.25">
      <c r="A80" s="29" t="s">
        <v>75</v>
      </c>
      <c r="B80" s="30" t="s">
        <v>76</v>
      </c>
      <c r="C80" s="30"/>
      <c r="D80" s="31">
        <f>SUM(D82)</f>
        <v>2302.5</v>
      </c>
      <c r="E80" s="31">
        <f>SUM(E82)</f>
        <v>2186.6</v>
      </c>
      <c r="F80" s="31">
        <f>SUM(F82)</f>
        <v>2487</v>
      </c>
    </row>
    <row r="81" spans="1:6" ht="29.1" customHeight="1" x14ac:dyDescent="0.25">
      <c r="A81" s="26" t="s">
        <v>16</v>
      </c>
      <c r="B81" s="27" t="s">
        <v>76</v>
      </c>
      <c r="C81" s="27">
        <v>200</v>
      </c>
      <c r="D81" s="28">
        <f>SUM(D82)</f>
        <v>2302.5</v>
      </c>
      <c r="E81" s="28">
        <f>SUM(E82)</f>
        <v>2186.6</v>
      </c>
      <c r="F81" s="28">
        <f>SUM(F82)</f>
        <v>2487</v>
      </c>
    </row>
    <row r="82" spans="1:6" ht="33.200000000000003" customHeight="1" x14ac:dyDescent="0.25">
      <c r="A82" s="26" t="s">
        <v>17</v>
      </c>
      <c r="B82" s="27" t="s">
        <v>76</v>
      </c>
      <c r="C82" s="27">
        <v>240</v>
      </c>
      <c r="D82" s="28">
        <v>2302.5</v>
      </c>
      <c r="E82" s="28">
        <v>2186.6</v>
      </c>
      <c r="F82" s="28">
        <v>2487</v>
      </c>
    </row>
    <row r="83" spans="1:6" ht="21.6" customHeight="1" x14ac:dyDescent="0.25">
      <c r="A83" s="23" t="s">
        <v>77</v>
      </c>
      <c r="B83" s="24" t="s">
        <v>78</v>
      </c>
      <c r="C83" s="24"/>
      <c r="D83" s="25">
        <f>SUM(D84)</f>
        <v>8575</v>
      </c>
      <c r="E83" s="25">
        <f>E85+E96+E93+E88</f>
        <v>8551.5</v>
      </c>
      <c r="F83" s="25">
        <f>F85+F88+F93+F96</f>
        <v>8551.5</v>
      </c>
    </row>
    <row r="84" spans="1:6" ht="35.25" customHeight="1" x14ac:dyDescent="0.25">
      <c r="A84" s="26" t="s">
        <v>79</v>
      </c>
      <c r="B84" s="27" t="s">
        <v>80</v>
      </c>
      <c r="C84" s="27"/>
      <c r="D84" s="28">
        <f>SUM(D85+D88+D93+D96)</f>
        <v>8575</v>
      </c>
      <c r="E84" s="28">
        <f>E85+E88+E93+E96</f>
        <v>8551.5</v>
      </c>
      <c r="F84" s="28">
        <v>8551.5</v>
      </c>
    </row>
    <row r="85" spans="1:6" ht="63" customHeight="1" x14ac:dyDescent="0.25">
      <c r="A85" s="29" t="s">
        <v>81</v>
      </c>
      <c r="B85" s="30" t="s">
        <v>82</v>
      </c>
      <c r="C85" s="30"/>
      <c r="D85" s="31">
        <f>D86</f>
        <v>1971</v>
      </c>
      <c r="E85" s="31">
        <f>E86</f>
        <v>1523</v>
      </c>
      <c r="F85" s="31">
        <v>1523</v>
      </c>
    </row>
    <row r="86" spans="1:6" ht="65.45" customHeight="1" x14ac:dyDescent="0.25">
      <c r="A86" s="26" t="s">
        <v>83</v>
      </c>
      <c r="B86" s="27" t="s">
        <v>82</v>
      </c>
      <c r="C86" s="27">
        <v>100</v>
      </c>
      <c r="D86" s="28">
        <f>SUM(D87)</f>
        <v>1971</v>
      </c>
      <c r="E86" s="28">
        <v>1523</v>
      </c>
      <c r="F86" s="28">
        <v>1523</v>
      </c>
    </row>
    <row r="87" spans="1:6" ht="34.9" customHeight="1" x14ac:dyDescent="0.25">
      <c r="A87" s="26" t="s">
        <v>84</v>
      </c>
      <c r="B87" s="27" t="s">
        <v>82</v>
      </c>
      <c r="C87" s="27">
        <v>120</v>
      </c>
      <c r="D87" s="28">
        <v>1971</v>
      </c>
      <c r="E87" s="28">
        <v>1523</v>
      </c>
      <c r="F87" s="28">
        <v>1523</v>
      </c>
    </row>
    <row r="88" spans="1:6" ht="35.65" customHeight="1" x14ac:dyDescent="0.25">
      <c r="A88" s="29" t="s">
        <v>85</v>
      </c>
      <c r="B88" s="30" t="s">
        <v>86</v>
      </c>
      <c r="C88" s="30"/>
      <c r="D88" s="31">
        <f>SUM(D89,D91)</f>
        <v>6560</v>
      </c>
      <c r="E88" s="31">
        <f>SUM(E89)</f>
        <v>6984.5</v>
      </c>
      <c r="F88" s="31">
        <f>SUM(F89)</f>
        <v>6984.5</v>
      </c>
    </row>
    <row r="89" spans="1:6" ht="67.150000000000006" customHeight="1" x14ac:dyDescent="0.25">
      <c r="A89" s="26" t="s">
        <v>83</v>
      </c>
      <c r="B89" s="27" t="s">
        <v>86</v>
      </c>
      <c r="C89" s="27">
        <v>100</v>
      </c>
      <c r="D89" s="28">
        <f>SUM(D90)</f>
        <v>5560</v>
      </c>
      <c r="E89" s="28">
        <f>SUM(E90+E91)</f>
        <v>6984.5</v>
      </c>
      <c r="F89" s="28">
        <f>SUM(F90+F92)</f>
        <v>6984.5</v>
      </c>
    </row>
    <row r="90" spans="1:6" ht="35.65" customHeight="1" x14ac:dyDescent="0.25">
      <c r="A90" s="26" t="s">
        <v>87</v>
      </c>
      <c r="B90" s="27" t="s">
        <v>86</v>
      </c>
      <c r="C90" s="27">
        <v>120</v>
      </c>
      <c r="D90" s="28">
        <v>5560</v>
      </c>
      <c r="E90" s="28">
        <v>5470</v>
      </c>
      <c r="F90" s="28">
        <v>5470</v>
      </c>
    </row>
    <row r="91" spans="1:6" ht="29.1" customHeight="1" x14ac:dyDescent="0.25">
      <c r="A91" s="26" t="s">
        <v>16</v>
      </c>
      <c r="B91" s="27" t="s">
        <v>86</v>
      </c>
      <c r="C91" s="27">
        <v>200</v>
      </c>
      <c r="D91" s="28">
        <f>SUM(D92)</f>
        <v>1000</v>
      </c>
      <c r="E91" s="28">
        <f>SUM(E92)</f>
        <v>1514.5</v>
      </c>
      <c r="F91" s="28">
        <f>SUM(F92)</f>
        <v>1514.5</v>
      </c>
    </row>
    <row r="92" spans="1:6" ht="34.9" customHeight="1" x14ac:dyDescent="0.25">
      <c r="A92" s="50" t="s">
        <v>17</v>
      </c>
      <c r="B92" s="27" t="s">
        <v>86</v>
      </c>
      <c r="C92" s="27">
        <v>240</v>
      </c>
      <c r="D92" s="28">
        <v>1000</v>
      </c>
      <c r="E92" s="28">
        <v>1514.5</v>
      </c>
      <c r="F92" s="28">
        <v>1514.5</v>
      </c>
    </row>
    <row r="93" spans="1:6" ht="78.75" customHeight="1" x14ac:dyDescent="0.25">
      <c r="A93" s="29" t="s">
        <v>88</v>
      </c>
      <c r="B93" s="30" t="s">
        <v>89</v>
      </c>
      <c r="C93" s="30"/>
      <c r="D93" s="31">
        <f>SUM(D95)</f>
        <v>40</v>
      </c>
      <c r="E93" s="31">
        <f>SUM(E95)</f>
        <v>40</v>
      </c>
      <c r="F93" s="31">
        <f>SUM(F95)</f>
        <v>40</v>
      </c>
    </row>
    <row r="94" spans="1:6" ht="19.5" customHeight="1" x14ac:dyDescent="0.25">
      <c r="A94" s="26" t="s">
        <v>90</v>
      </c>
      <c r="B94" s="27" t="s">
        <v>89</v>
      </c>
      <c r="C94" s="27">
        <v>800</v>
      </c>
      <c r="D94" s="28">
        <f>SUM(D95)</f>
        <v>40</v>
      </c>
      <c r="E94" s="28">
        <f>SUM(E95)</f>
        <v>40</v>
      </c>
      <c r="F94" s="28">
        <f>SUM(F95)</f>
        <v>40</v>
      </c>
    </row>
    <row r="95" spans="1:6" ht="20.25" customHeight="1" x14ac:dyDescent="0.25">
      <c r="A95" s="26" t="s">
        <v>67</v>
      </c>
      <c r="B95" s="27" t="s">
        <v>89</v>
      </c>
      <c r="C95" s="27">
        <v>850</v>
      </c>
      <c r="D95" s="28">
        <v>40</v>
      </c>
      <c r="E95" s="28">
        <v>40</v>
      </c>
      <c r="F95" s="28">
        <v>40</v>
      </c>
    </row>
    <row r="96" spans="1:6" ht="62.1" customHeight="1" x14ac:dyDescent="0.25">
      <c r="A96" s="29" t="s">
        <v>91</v>
      </c>
      <c r="B96" s="30" t="s">
        <v>92</v>
      </c>
      <c r="C96" s="30"/>
      <c r="D96" s="31">
        <f>SUM(D97)</f>
        <v>4</v>
      </c>
      <c r="E96" s="31">
        <f>SUM(E98)</f>
        <v>4</v>
      </c>
      <c r="F96" s="31">
        <f>SUM(F98)</f>
        <v>4</v>
      </c>
    </row>
    <row r="97" spans="1:6" ht="23.25" customHeight="1" x14ac:dyDescent="0.25">
      <c r="A97" s="26" t="s">
        <v>90</v>
      </c>
      <c r="B97" s="27" t="s">
        <v>92</v>
      </c>
      <c r="C97" s="27">
        <v>800</v>
      </c>
      <c r="D97" s="28">
        <f>SUM(D98)</f>
        <v>4</v>
      </c>
      <c r="E97" s="28">
        <f>SUM(E98)</f>
        <v>4</v>
      </c>
      <c r="F97" s="28">
        <f>SUM(F98)</f>
        <v>4</v>
      </c>
    </row>
    <row r="98" spans="1:6" ht="17.45" customHeight="1" x14ac:dyDescent="0.25">
      <c r="A98" s="26" t="s">
        <v>67</v>
      </c>
      <c r="B98" s="27" t="s">
        <v>92</v>
      </c>
      <c r="C98" s="27">
        <v>850</v>
      </c>
      <c r="D98" s="28">
        <v>4</v>
      </c>
      <c r="E98" s="28">
        <v>4</v>
      </c>
      <c r="F98" s="28">
        <v>4</v>
      </c>
    </row>
    <row r="99" spans="1:6" ht="35.65" customHeight="1" x14ac:dyDescent="0.25">
      <c r="A99" s="51" t="s">
        <v>93</v>
      </c>
      <c r="B99" s="52" t="s">
        <v>94</v>
      </c>
      <c r="C99" s="52"/>
      <c r="D99" s="53">
        <f>SUM(D100)</f>
        <v>50</v>
      </c>
      <c r="E99" s="53">
        <f>SUM(E100)</f>
        <v>50</v>
      </c>
      <c r="F99" s="53">
        <f>SUM(F100)</f>
        <v>50</v>
      </c>
    </row>
    <row r="100" spans="1:6" ht="43.15" customHeight="1" x14ac:dyDescent="0.25">
      <c r="A100" s="54" t="s">
        <v>95</v>
      </c>
      <c r="B100" s="55" t="s">
        <v>96</v>
      </c>
      <c r="C100" s="55"/>
      <c r="D100" s="56">
        <f>SUM(D102)</f>
        <v>50</v>
      </c>
      <c r="E100" s="56">
        <f>SUM(E102)</f>
        <v>50</v>
      </c>
      <c r="F100" s="56">
        <f>SUM(F102)</f>
        <v>50</v>
      </c>
    </row>
    <row r="101" spans="1:6" ht="33.950000000000003" customHeight="1" x14ac:dyDescent="0.25">
      <c r="A101" s="57" t="s">
        <v>16</v>
      </c>
      <c r="B101" s="58" t="s">
        <v>96</v>
      </c>
      <c r="C101" s="58">
        <v>220</v>
      </c>
      <c r="D101" s="59">
        <f>SUM(D102)</f>
        <v>50</v>
      </c>
      <c r="E101" s="59">
        <f>SUM(E102)</f>
        <v>50</v>
      </c>
      <c r="F101" s="59">
        <f>SUM(F102)</f>
        <v>50</v>
      </c>
    </row>
    <row r="102" spans="1:6" ht="33.950000000000003" customHeight="1" x14ac:dyDescent="0.25">
      <c r="A102" s="57" t="s">
        <v>17</v>
      </c>
      <c r="B102" s="58" t="s">
        <v>96</v>
      </c>
      <c r="C102" s="58">
        <v>240</v>
      </c>
      <c r="D102" s="59">
        <v>50</v>
      </c>
      <c r="E102" s="59">
        <v>50</v>
      </c>
      <c r="F102" s="59">
        <v>50</v>
      </c>
    </row>
    <row r="103" spans="1:6" ht="21.75" customHeight="1" x14ac:dyDescent="0.35">
      <c r="A103" s="60" t="s">
        <v>97</v>
      </c>
      <c r="B103" s="61" t="s">
        <v>98</v>
      </c>
      <c r="C103" s="61"/>
      <c r="D103" s="53">
        <f>D105</f>
        <v>576.59999999999991</v>
      </c>
      <c r="E103" s="53">
        <f>E104</f>
        <v>604.9</v>
      </c>
      <c r="F103" s="53">
        <f>F105</f>
        <v>626.29999999999995</v>
      </c>
    </row>
    <row r="104" spans="1:6" ht="49.7" customHeight="1" x14ac:dyDescent="0.3">
      <c r="A104" s="44" t="s">
        <v>99</v>
      </c>
      <c r="B104" s="62" t="s">
        <v>100</v>
      </c>
      <c r="C104" s="62"/>
      <c r="D104" s="59">
        <f>D105</f>
        <v>576.59999999999991</v>
      </c>
      <c r="E104" s="59">
        <f>E105</f>
        <v>604.9</v>
      </c>
      <c r="F104" s="59">
        <f>F105</f>
        <v>626.29999999999995</v>
      </c>
    </row>
    <row r="105" spans="1:6" ht="50.65" customHeight="1" x14ac:dyDescent="0.3">
      <c r="A105" s="49" t="s">
        <v>101</v>
      </c>
      <c r="B105" s="63" t="s">
        <v>102</v>
      </c>
      <c r="C105" s="63"/>
      <c r="D105" s="59">
        <f>D106+D108</f>
        <v>576.59999999999991</v>
      </c>
      <c r="E105" s="59">
        <f>E106+E108</f>
        <v>604.9</v>
      </c>
      <c r="F105" s="59">
        <f>F106+F108</f>
        <v>626.29999999999995</v>
      </c>
    </row>
    <row r="106" spans="1:6" ht="77.849999999999994" customHeight="1" x14ac:dyDescent="0.3">
      <c r="A106" s="44" t="s">
        <v>103</v>
      </c>
      <c r="B106" s="62" t="s">
        <v>102</v>
      </c>
      <c r="C106" s="62">
        <v>100</v>
      </c>
      <c r="D106" s="59">
        <f>D107</f>
        <v>543.79999999999995</v>
      </c>
      <c r="E106" s="59">
        <f>E107</f>
        <v>570.29999999999995</v>
      </c>
      <c r="F106" s="59">
        <f>F107</f>
        <v>601.5</v>
      </c>
    </row>
    <row r="107" spans="1:6" ht="33" customHeight="1" x14ac:dyDescent="0.3">
      <c r="A107" s="64" t="s">
        <v>104</v>
      </c>
      <c r="B107" s="63" t="s">
        <v>102</v>
      </c>
      <c r="C107" s="63">
        <v>120</v>
      </c>
      <c r="D107" s="59">
        <v>543.79999999999995</v>
      </c>
      <c r="E107" s="59">
        <v>570.29999999999995</v>
      </c>
      <c r="F107" s="59">
        <v>601.5</v>
      </c>
    </row>
    <row r="108" spans="1:6" ht="32.25" customHeight="1" x14ac:dyDescent="0.3">
      <c r="A108" s="65" t="s">
        <v>105</v>
      </c>
      <c r="B108" s="62" t="s">
        <v>102</v>
      </c>
      <c r="C108" s="62">
        <v>200</v>
      </c>
      <c r="D108" s="59">
        <f>D109</f>
        <v>32.799999999999997</v>
      </c>
      <c r="E108" s="59">
        <f>E109</f>
        <v>34.6</v>
      </c>
      <c r="F108" s="59">
        <f>F109</f>
        <v>24.8</v>
      </c>
    </row>
    <row r="109" spans="1:6" ht="36.75" customHeight="1" x14ac:dyDescent="0.3">
      <c r="A109" s="64" t="s">
        <v>106</v>
      </c>
      <c r="B109" s="63" t="s">
        <v>102</v>
      </c>
      <c r="C109" s="63">
        <v>240</v>
      </c>
      <c r="D109" s="59">
        <v>32.799999999999997</v>
      </c>
      <c r="E109" s="59">
        <v>34.6</v>
      </c>
      <c r="F109" s="59">
        <v>24.8</v>
      </c>
    </row>
    <row r="110" spans="1:6" ht="23.25" customHeight="1" x14ac:dyDescent="0.25">
      <c r="A110" s="23" t="s">
        <v>107</v>
      </c>
      <c r="B110" s="24" t="s">
        <v>108</v>
      </c>
      <c r="C110" s="24"/>
      <c r="D110" s="25">
        <f>SUM(D111+D114)</f>
        <v>188</v>
      </c>
      <c r="E110" s="25">
        <f>SUM(E111+E114)</f>
        <v>188</v>
      </c>
      <c r="F110" s="25">
        <f>SUM(F111+F114)</f>
        <v>188</v>
      </c>
    </row>
    <row r="111" spans="1:6" ht="33.950000000000003" customHeight="1" x14ac:dyDescent="0.25">
      <c r="A111" s="29" t="s">
        <v>109</v>
      </c>
      <c r="B111" s="30" t="s">
        <v>110</v>
      </c>
      <c r="C111" s="30"/>
      <c r="D111" s="31">
        <f t="shared" ref="D111:F112" si="3">SUM(D112)</f>
        <v>8</v>
      </c>
      <c r="E111" s="31">
        <f t="shared" si="3"/>
        <v>8</v>
      </c>
      <c r="F111" s="31">
        <f t="shared" si="3"/>
        <v>8</v>
      </c>
    </row>
    <row r="112" spans="1:6" ht="27" customHeight="1" x14ac:dyDescent="0.25">
      <c r="A112" s="26" t="s">
        <v>90</v>
      </c>
      <c r="B112" s="27" t="s">
        <v>110</v>
      </c>
      <c r="C112" s="27">
        <v>800</v>
      </c>
      <c r="D112" s="28">
        <f t="shared" si="3"/>
        <v>8</v>
      </c>
      <c r="E112" s="28">
        <f t="shared" si="3"/>
        <v>8</v>
      </c>
      <c r="F112" s="28">
        <f t="shared" si="3"/>
        <v>8</v>
      </c>
    </row>
    <row r="113" spans="1:6" ht="18.75" customHeight="1" x14ac:dyDescent="0.25">
      <c r="A113" s="26" t="s">
        <v>67</v>
      </c>
      <c r="B113" s="27" t="s">
        <v>110</v>
      </c>
      <c r="C113" s="27">
        <v>850</v>
      </c>
      <c r="D113" s="28">
        <v>8</v>
      </c>
      <c r="E113" s="28">
        <v>8</v>
      </c>
      <c r="F113" s="28">
        <v>8</v>
      </c>
    </row>
    <row r="114" spans="1:6" ht="19.5" customHeight="1" x14ac:dyDescent="0.25">
      <c r="A114" s="29" t="s">
        <v>111</v>
      </c>
      <c r="B114" s="30" t="s">
        <v>112</v>
      </c>
      <c r="C114" s="30"/>
      <c r="D114" s="31">
        <f>SUM(D117)</f>
        <v>180</v>
      </c>
      <c r="E114" s="31">
        <f>SUM(E117)</f>
        <v>180</v>
      </c>
      <c r="F114" s="31">
        <f>SUM(F117)</f>
        <v>180</v>
      </c>
    </row>
    <row r="115" spans="1:6" ht="22.5" customHeight="1" x14ac:dyDescent="0.25">
      <c r="A115" s="26" t="s">
        <v>113</v>
      </c>
      <c r="B115" s="27" t="s">
        <v>114</v>
      </c>
      <c r="C115" s="27"/>
      <c r="D115" s="28">
        <f>SUM(D117)</f>
        <v>180</v>
      </c>
      <c r="E115" s="28">
        <f>SUM(E117)</f>
        <v>180</v>
      </c>
      <c r="F115" s="28">
        <f>SUM(F117)</f>
        <v>180</v>
      </c>
    </row>
    <row r="116" spans="1:6" ht="23.25" customHeight="1" x14ac:dyDescent="0.25">
      <c r="A116" s="26" t="s">
        <v>90</v>
      </c>
      <c r="B116" s="27" t="s">
        <v>114</v>
      </c>
      <c r="C116" s="27">
        <v>800</v>
      </c>
      <c r="D116" s="28">
        <f>SUM(D117)</f>
        <v>180</v>
      </c>
      <c r="E116" s="28">
        <f>SUM(E117)</f>
        <v>180</v>
      </c>
      <c r="F116" s="28">
        <f>SUM(F117)</f>
        <v>180</v>
      </c>
    </row>
    <row r="117" spans="1:6" ht="21" customHeight="1" x14ac:dyDescent="0.25">
      <c r="A117" s="26" t="s">
        <v>115</v>
      </c>
      <c r="B117" s="27" t="s">
        <v>114</v>
      </c>
      <c r="C117" s="27">
        <v>870</v>
      </c>
      <c r="D117" s="28">
        <v>180</v>
      </c>
      <c r="E117" s="28">
        <v>180</v>
      </c>
      <c r="F117" s="28">
        <v>180</v>
      </c>
    </row>
    <row r="118" spans="1:6" ht="18.75" x14ac:dyDescent="0.25">
      <c r="A118" s="29" t="s">
        <v>116</v>
      </c>
      <c r="B118" s="27"/>
      <c r="C118" s="27"/>
      <c r="D118" s="31">
        <f>SUM(D17+D26+D44+D57+D61+D65+D76+D83+D99+D103+D110+D72+D53)</f>
        <v>29586.6</v>
      </c>
      <c r="E118" s="31">
        <f>SUM(E12+E17+E26+E44+E57+E61+E65+E76+E83+E99+E103+E110)</f>
        <v>18962.5</v>
      </c>
      <c r="F118" s="31">
        <f>SUM(F17+F26+F44+F57+F61+F65+F76+F83+F99+F103+F110)</f>
        <v>19498.8</v>
      </c>
    </row>
    <row r="119" spans="1:6" x14ac:dyDescent="0.25">
      <c r="A119" s="66"/>
      <c r="B119" s="66"/>
      <c r="C119" s="66"/>
      <c r="D119" s="66"/>
      <c r="E119" s="66"/>
      <c r="F119" s="66"/>
    </row>
    <row r="120" spans="1:6" x14ac:dyDescent="0.25">
      <c r="A120" s="66"/>
      <c r="B120" s="66"/>
      <c r="C120" s="66"/>
      <c r="D120" s="66"/>
      <c r="E120" s="66"/>
      <c r="F120" s="66"/>
    </row>
    <row r="121" spans="1:6" x14ac:dyDescent="0.25">
      <c r="A121" s="66"/>
      <c r="B121" s="66"/>
      <c r="C121" s="66"/>
      <c r="D121" s="66"/>
      <c r="E121" s="66"/>
      <c r="F121" s="66"/>
    </row>
    <row r="122" spans="1:6" x14ac:dyDescent="0.25">
      <c r="A122" s="66"/>
      <c r="B122" s="66"/>
      <c r="C122" s="66"/>
      <c r="D122" s="66"/>
      <c r="E122" s="66"/>
      <c r="F122" s="66"/>
    </row>
    <row r="123" spans="1:6" x14ac:dyDescent="0.25">
      <c r="A123" s="66"/>
      <c r="B123" s="66"/>
      <c r="C123" s="66"/>
      <c r="D123" s="66"/>
      <c r="E123" s="66"/>
      <c r="F123" s="66"/>
    </row>
    <row r="124" spans="1:6" x14ac:dyDescent="0.25">
      <c r="A124" s="66"/>
      <c r="B124" s="66"/>
      <c r="C124" s="66"/>
      <c r="D124" s="66"/>
      <c r="E124" s="66"/>
      <c r="F124" s="66"/>
    </row>
    <row r="125" spans="1:6" x14ac:dyDescent="0.25">
      <c r="A125" s="66"/>
      <c r="B125" s="66"/>
      <c r="C125" s="66"/>
      <c r="D125" s="66"/>
      <c r="E125" s="66"/>
      <c r="F125" s="66"/>
    </row>
    <row r="126" spans="1:6" x14ac:dyDescent="0.25">
      <c r="A126" s="66"/>
      <c r="B126" s="66"/>
      <c r="C126" s="66"/>
      <c r="D126" s="66"/>
      <c r="E126" s="66"/>
      <c r="F126" s="66"/>
    </row>
    <row r="127" spans="1:6" x14ac:dyDescent="0.25">
      <c r="A127" s="66"/>
      <c r="B127" s="66"/>
      <c r="C127" s="66"/>
      <c r="D127" s="66"/>
      <c r="E127" s="66"/>
      <c r="F127" s="66"/>
    </row>
    <row r="128" spans="1:6" x14ac:dyDescent="0.25">
      <c r="A128" s="66"/>
      <c r="B128" s="66"/>
      <c r="C128" s="66"/>
      <c r="D128" s="66"/>
      <c r="E128" s="66"/>
      <c r="F128" s="66"/>
    </row>
    <row r="129" spans="1:6" x14ac:dyDescent="0.25">
      <c r="A129" s="66"/>
      <c r="B129" s="66"/>
      <c r="C129" s="66"/>
      <c r="D129" s="66"/>
      <c r="E129" s="66"/>
      <c r="F129" s="66"/>
    </row>
    <row r="130" spans="1:6" x14ac:dyDescent="0.25">
      <c r="A130" s="66"/>
      <c r="B130" s="66"/>
      <c r="C130" s="66"/>
      <c r="D130" s="66"/>
      <c r="E130" s="66"/>
      <c r="F130" s="66"/>
    </row>
    <row r="131" spans="1:6" x14ac:dyDescent="0.25">
      <c r="A131" s="66"/>
      <c r="B131" s="66"/>
      <c r="C131" s="66"/>
      <c r="D131" s="66"/>
      <c r="E131" s="66"/>
      <c r="F131" s="66"/>
    </row>
    <row r="132" spans="1:6" x14ac:dyDescent="0.25">
      <c r="A132" s="66"/>
      <c r="B132" s="66"/>
      <c r="C132" s="66"/>
      <c r="D132" s="66"/>
      <c r="E132" s="66"/>
      <c r="F132" s="66"/>
    </row>
    <row r="133" spans="1:6" x14ac:dyDescent="0.25">
      <c r="A133" s="66"/>
      <c r="B133" s="66"/>
      <c r="C133" s="66"/>
      <c r="D133" s="66"/>
      <c r="E133" s="66"/>
      <c r="F133" s="66"/>
    </row>
    <row r="134" spans="1:6" x14ac:dyDescent="0.25">
      <c r="A134" s="66"/>
      <c r="B134" s="66"/>
      <c r="C134" s="66"/>
      <c r="D134" s="66"/>
      <c r="E134" s="66"/>
      <c r="F134" s="66"/>
    </row>
    <row r="135" spans="1:6" x14ac:dyDescent="0.25">
      <c r="A135" s="66"/>
      <c r="B135" s="66"/>
      <c r="C135" s="66"/>
      <c r="D135" s="66"/>
      <c r="E135" s="66"/>
      <c r="F135" s="66"/>
    </row>
  </sheetData>
  <mergeCells count="6">
    <mergeCell ref="A6:F8"/>
    <mergeCell ref="B9:F9"/>
    <mergeCell ref="A10:A11"/>
    <mergeCell ref="B10:B11"/>
    <mergeCell ref="C10:C11"/>
    <mergeCell ref="D10:F10"/>
  </mergeCells>
  <pageMargins left="0.70833333333333304" right="0.70833333333333304" top="0.297222222222222" bottom="0.32500000000000001" header="0.511811023622047" footer="0.511811023622047"/>
  <pageSetup paperSize="9" scale="6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MokrousBuh</cp:lastModifiedBy>
  <cp:revision>14</cp:revision>
  <cp:lastPrinted>2023-01-25T05:58:35Z</cp:lastPrinted>
  <dcterms:created xsi:type="dcterms:W3CDTF">2013-11-07T06:12:00Z</dcterms:created>
  <dcterms:modified xsi:type="dcterms:W3CDTF">2023-02-28T12:52:44Z</dcterms:modified>
  <dc:language>ru-RU</dc:language>
</cp:coreProperties>
</file>